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lash\Downloads\"/>
    </mc:Choice>
  </mc:AlternateContent>
  <xr:revisionPtr revIDLastSave="0" documentId="13_ncr:1_{09F8F38A-CB7D-4F14-ABC0-1BCD9AD8D35B}" xr6:coauthVersionLast="47" xr6:coauthVersionMax="47" xr10:uidLastSave="{00000000-0000-0000-0000-000000000000}"/>
  <bookViews>
    <workbookView xWindow="-108" yWindow="-108" windowWidth="23256" windowHeight="12456" activeTab="1" xr2:uid="{8FB7EC47-9B27-4104-AAD2-88BAA8442A65}"/>
  </bookViews>
  <sheets>
    <sheet name="NSIC" sheetId="2" r:id="rId1"/>
    <sheet name="Detailed" sheetId="4" r:id="rId2"/>
    <sheet name="Sheet1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4" l="1"/>
  <c r="I15" i="4"/>
  <c r="I10" i="4"/>
  <c r="I30" i="4"/>
  <c r="G29" i="4"/>
  <c r="G32" i="4"/>
  <c r="G30" i="4"/>
  <c r="G23" i="4"/>
  <c r="G24" i="4" s="1"/>
  <c r="I22" i="4"/>
  <c r="G27" i="4"/>
  <c r="G28" i="4" s="1"/>
  <c r="I27" i="4"/>
  <c r="I28" i="4" s="1"/>
  <c r="I19" i="4"/>
  <c r="G19" i="4"/>
  <c r="G20" i="4" s="1"/>
  <c r="H15" i="4"/>
  <c r="G14" i="4"/>
  <c r="G15" i="4" s="1"/>
  <c r="I12" i="4"/>
  <c r="I14" i="4" s="1"/>
  <c r="H10" i="4"/>
  <c r="G9" i="4"/>
  <c r="G10" i="4" s="1"/>
  <c r="I8" i="4"/>
  <c r="G5" i="4"/>
  <c r="G6" i="4" s="1"/>
  <c r="I4" i="4"/>
  <c r="G14" i="2"/>
  <c r="E14" i="2"/>
  <c r="G11" i="2"/>
  <c r="G13" i="2"/>
  <c r="G9" i="2"/>
  <c r="G7" i="2"/>
  <c r="G5" i="2"/>
  <c r="G3" i="2"/>
  <c r="I23" i="4" l="1"/>
  <c r="I9" i="4"/>
  <c r="I5" i="4"/>
  <c r="I6" i="4" s="1"/>
  <c r="I29" i="4" s="1"/>
  <c r="I32" i="4"/>
  <c r="G33" i="4" l="1"/>
  <c r="I33" i="4" s="1"/>
</calcChain>
</file>

<file path=xl/sharedStrings.xml><?xml version="1.0" encoding="utf-8"?>
<sst xmlns="http://schemas.openxmlformats.org/spreadsheetml/2006/main" count="54" uniqueCount="39">
  <si>
    <t>SR.NO</t>
  </si>
  <si>
    <t>ITEM</t>
  </si>
  <si>
    <t>DESCRIPTION</t>
  </si>
  <si>
    <t>AMOUNT FOR 1 SCHOOL</t>
  </si>
  <si>
    <t>NOS OF SCHOOLS</t>
  </si>
  <si>
    <t>TOTAL AMOUNT</t>
  </si>
  <si>
    <r>
      <rPr>
        <sz val="9"/>
        <color rgb="FF000000"/>
        <rFont val="Calibri"/>
        <family val="2"/>
      </rPr>
      <t>MINI SCIENCE</t>
    </r>
    <r>
      <rPr>
        <sz val="9"/>
        <color rgb="FF000000"/>
        <rFont val="Calibri"/>
        <family val="2"/>
      </rPr>
      <t xml:space="preserve"> </t>
    </r>
    <r>
      <rPr>
        <sz val="9"/>
        <color rgb="FF000000"/>
        <rFont val="Calibri"/>
        <family val="2"/>
      </rPr>
      <t>CENTRE</t>
    </r>
  </si>
  <si>
    <r>
      <rPr>
        <sz val="9"/>
        <color rgb="FF000000"/>
        <rFont val="Calibri"/>
        <family val="2"/>
      </rPr>
      <t>80 MODELS + 80 USERS PLACARD+ 40 COLOURFUL</t>
    </r>
    <r>
      <rPr>
        <sz val="9"/>
        <color rgb="FF000000"/>
        <rFont val="Calibri"/>
        <family val="2"/>
      </rPr>
      <t xml:space="preserve"> </t>
    </r>
    <r>
      <rPr>
        <sz val="9"/>
        <color rgb="FF000000"/>
        <rFont val="Calibri"/>
        <family val="2"/>
      </rPr>
      <t>BACKGROUNDS + 1 SAFETY PLACARD + 1 TEACHERS MANUAL INCLUDES INSTALLATION, DELIVERY &amp; 1st YEARS MAINTENANCE</t>
    </r>
  </si>
  <si>
    <r>
      <rPr>
        <sz val="9"/>
        <color rgb="FF000000"/>
        <rFont val="Calibri"/>
        <family val="2"/>
      </rPr>
      <t>TRAINING</t>
    </r>
    <r>
      <rPr>
        <sz val="9"/>
        <color rgb="FF000000"/>
        <rFont val="Calibri"/>
        <family val="2"/>
      </rPr>
      <t xml:space="preserve"> </t>
    </r>
    <r>
      <rPr>
        <sz val="9"/>
        <color rgb="FF000000"/>
        <rFont val="Calibri"/>
        <family val="2"/>
      </rPr>
      <t>OF TEACHERS (TTP)</t>
    </r>
  </si>
  <si>
    <t>TEACHERS TRAINING PROGRAMME -2 (FRESHER TEACHERS TRAINING PROGRAMME - FTTP &amp; REFRESHERS TEACHERS TRAINING PROGRAMME - RTTP)</t>
  </si>
  <si>
    <r>
      <rPr>
        <sz val="9"/>
        <color rgb="FF000000"/>
        <rFont val="Calibri"/>
        <family val="2"/>
      </rPr>
      <t xml:space="preserve">MONITORING </t>
    </r>
    <r>
      <rPr>
        <sz val="9"/>
        <color rgb="FF000000"/>
        <rFont val="Calibri"/>
        <family val="2"/>
      </rPr>
      <t>&amp; EVALUATION</t>
    </r>
  </si>
  <si>
    <t>TOTAL - (2 VISITS IN INDIVIDUAL SCHOOLS TO CONDUCT BASELINE &amp; ENDLINE SURVEY)</t>
  </si>
  <si>
    <r>
      <rPr>
        <sz val="9"/>
        <color rgb="FF000000"/>
        <rFont val="Calibri"/>
        <family val="2"/>
      </rPr>
      <t>ANNUAL</t>
    </r>
    <r>
      <rPr>
        <sz val="9"/>
        <color rgb="FF000000"/>
        <rFont val="Calibri"/>
        <family val="2"/>
      </rPr>
      <t xml:space="preserve"> </t>
    </r>
    <r>
      <rPr>
        <sz val="9"/>
        <color rgb="FF000000"/>
        <rFont val="Calibri"/>
        <family val="2"/>
      </rPr>
      <t>MAINTENANCE CONTRACT</t>
    </r>
  </si>
  <si>
    <r>
      <rPr>
        <sz val="9"/>
        <color rgb="FF000000"/>
        <rFont val="Calibri"/>
        <family val="2"/>
      </rPr>
      <t>CLEANING</t>
    </r>
    <r>
      <rPr>
        <sz val="9"/>
        <color rgb="FF000000"/>
        <rFont val="Calibri"/>
        <family val="2"/>
      </rPr>
      <t xml:space="preserve"> </t>
    </r>
    <r>
      <rPr>
        <sz val="9"/>
        <color rgb="FF000000"/>
        <rFont val="Calibri"/>
        <family val="2"/>
      </rPr>
      <t>SERVICING &amp; IF REPLACEMENT (if any)</t>
    </r>
  </si>
  <si>
    <t>INFRASTRUCTURE</t>
  </si>
  <si>
    <t>SET UP OF PLATFORMS &amp; ELECTRIC CONNECTIONS &amp; WHITE WASH</t>
  </si>
  <si>
    <t>Sub-Total</t>
  </si>
  <si>
    <t>DIY Activities</t>
  </si>
  <si>
    <t>Model Making Session with STEM DIY Kits</t>
  </si>
  <si>
    <t>The budget is for 1 school for 1 MSC for 1 Year</t>
  </si>
  <si>
    <t>COST</t>
  </si>
  <si>
    <t>TOTAL</t>
  </si>
  <si>
    <t>MINI SCIENCE CENTRE</t>
  </si>
  <si>
    <t xml:space="preserve">80 MODELS + 80 USERS PLACARD+ 37 COLOURFUL BACKGROUNDS + 1 SAFETY PLACARD + 1 TEACHERS MANUAL+ 1 GATE BANNER INCLUDES INSTALLATION &amp; DELIVERY </t>
  </si>
  <si>
    <t>TAXES @ 18%</t>
  </si>
  <si>
    <t xml:space="preserve">TRAINING OF TEACHERS (TTP) </t>
  </si>
  <si>
    <t>TAXES @18%</t>
  </si>
  <si>
    <t xml:space="preserve">TOTAL </t>
  </si>
  <si>
    <t>MONITORING &amp; EVALUATION</t>
  </si>
  <si>
    <t>TOTAL - 2 VISITS IN INDIVIDUAL SCHOOLS TO CONDUCT BASELINE &amp; ENDLINE SURVEY</t>
  </si>
  <si>
    <t>ANNUAL MAINTENANCE CONTRACT</t>
  </si>
  <si>
    <t>CLEANING SERVICING &amp; IF REPLACEMENT (if any)</t>
  </si>
  <si>
    <t>TAXES @ 18% ( cost applicable from second year)</t>
  </si>
  <si>
    <t>TOTAL (1+2+3+5)</t>
  </si>
  <si>
    <t>NET COST FOR PER SCHOOLS (1+2+3+5)</t>
  </si>
  <si>
    <t>GST@18%</t>
  </si>
  <si>
    <t>TOTAL COST INCLUDING GST</t>
  </si>
  <si>
    <t>DIY ACTIVITIES</t>
  </si>
  <si>
    <t>MODEL MAKING SESSION WITH STEM DIY KITS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</si>
</sst>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9"/>
      <color rgb="FF000000"/>
      <name val="Calibri"/>
      <family val="2"/>
    </font>
    <font>
      <sz val="9"/>
      <color rgb="FF000000"/>
      <name val="Times New Roman"/>
      <family val="1"/>
    </font>
    <font>
      <sz val="11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B4C5E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5DFB3"/>
        <bgColor indexed="64"/>
      </patternFill>
    </fill>
    <fill>
      <patternFill patternType="solid">
        <fgColor rgb="FFBDD6EE"/>
        <bgColor rgb="FFBDD6EE"/>
      </patternFill>
    </fill>
    <fill>
      <patternFill patternType="solid">
        <fgColor rgb="FFFEE598"/>
        <bgColor rgb="FFFEE598"/>
      </patternFill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  <fill>
      <patternFill patternType="solid">
        <fgColor rgb="FFC8C8C8"/>
        <bgColor rgb="FFC8C8C8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1" fillId="5" borderId="8" xfId="0" applyNumberFormat="1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3" fontId="5" fillId="7" borderId="21" xfId="0" applyNumberFormat="1" applyFont="1" applyFill="1" applyBorder="1" applyAlignment="1">
      <alignment horizontal="center" vertical="center" wrapText="1"/>
    </xf>
    <xf numFmtId="3" fontId="5" fillId="7" borderId="21" xfId="0" applyNumberFormat="1" applyFont="1" applyFill="1" applyBorder="1" applyAlignment="1">
      <alignment horizontal="center" vertical="center"/>
    </xf>
    <xf numFmtId="3" fontId="5" fillId="9" borderId="21" xfId="0" applyNumberFormat="1" applyFont="1" applyFill="1" applyBorder="1" applyAlignment="1">
      <alignment horizontal="center" vertical="center" wrapText="1"/>
    </xf>
    <xf numFmtId="3" fontId="1" fillId="11" borderId="21" xfId="0" applyNumberFormat="1" applyFont="1" applyFill="1" applyBorder="1" applyAlignment="1">
      <alignment horizontal="center" vertical="center"/>
    </xf>
    <xf numFmtId="3" fontId="5" fillId="11" borderId="2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1" fillId="11" borderId="2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/>
    </xf>
    <xf numFmtId="0" fontId="5" fillId="8" borderId="21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3" fontId="1" fillId="9" borderId="21" xfId="0" applyNumberFormat="1" applyFont="1" applyFill="1" applyBorder="1" applyAlignment="1">
      <alignment horizontal="center" vertical="center"/>
    </xf>
    <xf numFmtId="0" fontId="1" fillId="10" borderId="21" xfId="0" applyFont="1" applyFill="1" applyBorder="1" applyAlignment="1">
      <alignment horizontal="center" vertical="center"/>
    </xf>
    <xf numFmtId="3" fontId="1" fillId="10" borderId="21" xfId="0" applyNumberFormat="1" applyFont="1" applyFill="1" applyBorder="1" applyAlignment="1">
      <alignment horizontal="center" vertical="center"/>
    </xf>
    <xf numFmtId="3" fontId="5" fillId="10" borderId="21" xfId="0" applyNumberFormat="1" applyFont="1" applyFill="1" applyBorder="1" applyAlignment="1">
      <alignment horizontal="center" vertical="center" wrapText="1"/>
    </xf>
    <xf numFmtId="3" fontId="1" fillId="10" borderId="21" xfId="0" applyNumberFormat="1" applyFont="1" applyFill="1" applyBorder="1" applyAlignment="1">
      <alignment horizontal="center" vertical="center"/>
    </xf>
    <xf numFmtId="3" fontId="5" fillId="10" borderId="21" xfId="0" applyNumberFormat="1" applyFont="1" applyFill="1" applyBorder="1" applyAlignment="1">
      <alignment horizontal="center" vertical="center" wrapText="1"/>
    </xf>
    <xf numFmtId="0" fontId="5" fillId="11" borderId="21" xfId="0" applyFont="1" applyFill="1" applyBorder="1" applyAlignment="1">
      <alignment horizontal="center" vertical="center"/>
    </xf>
    <xf numFmtId="3" fontId="5" fillId="0" borderId="22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1" fontId="5" fillId="0" borderId="21" xfId="0" applyNumberFormat="1" applyFont="1" applyBorder="1" applyAlignment="1">
      <alignment horizontal="center" vertical="center"/>
    </xf>
    <xf numFmtId="1" fontId="5" fillId="0" borderId="21" xfId="0" applyNumberFormat="1" applyFont="1" applyBorder="1" applyAlignment="1">
      <alignment horizontal="center" vertical="center" wrapText="1"/>
    </xf>
    <xf numFmtId="0" fontId="7" fillId="12" borderId="21" xfId="0" applyFont="1" applyFill="1" applyBorder="1" applyAlignment="1">
      <alignment horizontal="center" vertical="center"/>
    </xf>
    <xf numFmtId="0" fontId="8" fillId="12" borderId="21" xfId="0" applyFont="1" applyFill="1" applyBorder="1" applyAlignment="1">
      <alignment horizontal="center"/>
    </xf>
    <xf numFmtId="0" fontId="5" fillId="10" borderId="23" xfId="0" applyFont="1" applyFill="1" applyBorder="1" applyAlignment="1">
      <alignment horizontal="center" vertical="center"/>
    </xf>
    <xf numFmtId="0" fontId="5" fillId="10" borderId="24" xfId="0" applyFont="1" applyFill="1" applyBorder="1" applyAlignment="1">
      <alignment horizontal="center" vertical="center"/>
    </xf>
    <xf numFmtId="0" fontId="5" fillId="10" borderId="26" xfId="0" applyFont="1" applyFill="1" applyBorder="1" applyAlignment="1">
      <alignment horizontal="center" vertical="center"/>
    </xf>
    <xf numFmtId="0" fontId="5" fillId="10" borderId="25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28754</xdr:colOff>
      <xdr:row>32</xdr:row>
      <xdr:rowOff>25814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1C9AC9-B6F4-4EF1-A331-F9191902B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67245" cy="6006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7C25D-C041-4B1A-A394-CBFA6913344F}">
  <dimension ref="B1:G14"/>
  <sheetViews>
    <sheetView showGridLines="0" zoomScale="94" workbookViewId="0">
      <selection activeCell="D13" sqref="D13"/>
    </sheetView>
  </sheetViews>
  <sheetFormatPr defaultRowHeight="14.4" x14ac:dyDescent="0.3"/>
  <cols>
    <col min="3" max="3" width="19.109375" customWidth="1"/>
    <col min="4" max="4" width="34.88671875" customWidth="1"/>
    <col min="5" max="5" width="11" bestFit="1" customWidth="1"/>
    <col min="6" max="6" width="10.21875" bestFit="1" customWidth="1"/>
    <col min="7" max="7" width="10.6640625" bestFit="1" customWidth="1"/>
  </cols>
  <sheetData>
    <row r="1" spans="2:7" ht="15" thickBot="1" x14ac:dyDescent="0.35"/>
    <row r="2" spans="2:7" ht="42" thickBot="1" x14ac:dyDescent="0.35">
      <c r="B2" s="7" t="s">
        <v>0</v>
      </c>
      <c r="C2" s="8" t="s">
        <v>1</v>
      </c>
      <c r="D2" s="9" t="s">
        <v>2</v>
      </c>
      <c r="E2" s="9" t="s">
        <v>3</v>
      </c>
      <c r="F2" s="9" t="s">
        <v>4</v>
      </c>
      <c r="G2" s="10" t="s">
        <v>5</v>
      </c>
    </row>
    <row r="3" spans="2:7" ht="58.2" customHeight="1" thickBot="1" x14ac:dyDescent="0.35">
      <c r="B3" s="11">
        <v>1</v>
      </c>
      <c r="C3" s="12" t="s">
        <v>6</v>
      </c>
      <c r="D3" s="12" t="s">
        <v>7</v>
      </c>
      <c r="E3" s="13">
        <v>491400</v>
      </c>
      <c r="F3" s="13">
        <v>3</v>
      </c>
      <c r="G3" s="14">
        <f>E3*F3</f>
        <v>1474200</v>
      </c>
    </row>
    <row r="4" spans="2:7" ht="15" thickBot="1" x14ac:dyDescent="0.35">
      <c r="B4" s="18"/>
      <c r="C4" s="18"/>
      <c r="D4" s="18"/>
      <c r="E4" s="18"/>
      <c r="F4" s="18"/>
      <c r="G4" s="18"/>
    </row>
    <row r="5" spans="2:7" ht="61.2" customHeight="1" thickBot="1" x14ac:dyDescent="0.35">
      <c r="B5" s="1">
        <v>2</v>
      </c>
      <c r="C5" s="2" t="s">
        <v>8</v>
      </c>
      <c r="D5" s="4" t="s">
        <v>9</v>
      </c>
      <c r="E5" s="3">
        <v>47200</v>
      </c>
      <c r="F5" s="3">
        <v>3</v>
      </c>
      <c r="G5" s="3">
        <f>E5*F5</f>
        <v>141600</v>
      </c>
    </row>
    <row r="6" spans="2:7" ht="15" thickBot="1" x14ac:dyDescent="0.35">
      <c r="B6" s="18"/>
      <c r="C6" s="18"/>
      <c r="D6" s="18"/>
      <c r="E6" s="18"/>
      <c r="F6" s="18"/>
      <c r="G6" s="18"/>
    </row>
    <row r="7" spans="2:7" ht="39" customHeight="1" thickBot="1" x14ac:dyDescent="0.35">
      <c r="B7" s="1">
        <v>3</v>
      </c>
      <c r="C7" s="2" t="s">
        <v>10</v>
      </c>
      <c r="D7" s="2" t="s">
        <v>11</v>
      </c>
      <c r="E7" s="3">
        <v>47200</v>
      </c>
      <c r="F7" s="3">
        <v>3</v>
      </c>
      <c r="G7" s="3">
        <f>E7*F7</f>
        <v>141600</v>
      </c>
    </row>
    <row r="8" spans="2:7" ht="15" thickBot="1" x14ac:dyDescent="0.35">
      <c r="B8" s="18"/>
      <c r="C8" s="18"/>
      <c r="D8" s="18"/>
      <c r="E8" s="18"/>
      <c r="F8" s="18"/>
      <c r="G8" s="18"/>
    </row>
    <row r="9" spans="2:7" ht="34.799999999999997" customHeight="1" thickBot="1" x14ac:dyDescent="0.35">
      <c r="B9" s="1">
        <v>4</v>
      </c>
      <c r="C9" s="4" t="s">
        <v>12</v>
      </c>
      <c r="D9" s="2" t="s">
        <v>13</v>
      </c>
      <c r="E9" s="3">
        <v>47200</v>
      </c>
      <c r="F9" s="3">
        <v>3</v>
      </c>
      <c r="G9" s="2">
        <f>L9-K9</f>
        <v>0</v>
      </c>
    </row>
    <row r="10" spans="2:7" ht="15" thickBot="1" x14ac:dyDescent="0.35">
      <c r="B10" s="19"/>
      <c r="C10" s="19"/>
      <c r="D10" s="19"/>
      <c r="E10" s="19"/>
      <c r="F10" s="19"/>
      <c r="G10" s="20"/>
    </row>
    <row r="11" spans="2:7" ht="32.4" customHeight="1" thickBot="1" x14ac:dyDescent="0.35">
      <c r="B11" s="1">
        <v>5</v>
      </c>
      <c r="C11" s="2" t="s">
        <v>14</v>
      </c>
      <c r="D11" s="2" t="s">
        <v>15</v>
      </c>
      <c r="E11" s="3">
        <v>47200</v>
      </c>
      <c r="F11" s="16">
        <v>3</v>
      </c>
      <c r="G11" s="17">
        <f>E11*F11</f>
        <v>141600</v>
      </c>
    </row>
    <row r="12" spans="2:7" ht="15" thickBot="1" x14ac:dyDescent="0.35">
      <c r="B12" s="24"/>
      <c r="C12" s="25"/>
      <c r="D12" s="25"/>
      <c r="E12" s="25"/>
      <c r="F12" s="25"/>
      <c r="G12" s="26"/>
    </row>
    <row r="13" spans="2:7" ht="26.4" customHeight="1" thickBot="1" x14ac:dyDescent="0.35">
      <c r="B13" s="1">
        <v>6</v>
      </c>
      <c r="C13" s="2" t="s">
        <v>17</v>
      </c>
      <c r="D13" s="2" t="s">
        <v>18</v>
      </c>
      <c r="E13" s="3">
        <v>60000</v>
      </c>
      <c r="F13" s="3">
        <v>3</v>
      </c>
      <c r="G13" s="15">
        <f>E13*F13</f>
        <v>180000</v>
      </c>
    </row>
    <row r="14" spans="2:7" ht="15" thickBot="1" x14ac:dyDescent="0.35">
      <c r="B14" s="21" t="s">
        <v>16</v>
      </c>
      <c r="C14" s="22"/>
      <c r="D14" s="23"/>
      <c r="E14" s="5">
        <f>SUM(E3+E5+E7+E11)</f>
        <v>633000</v>
      </c>
      <c r="F14" s="6">
        <v>3</v>
      </c>
      <c r="G14" s="5">
        <f>E14*3</f>
        <v>1899000</v>
      </c>
    </row>
  </sheetData>
  <mergeCells count="6">
    <mergeCell ref="B4:G4"/>
    <mergeCell ref="B6:G6"/>
    <mergeCell ref="B8:G8"/>
    <mergeCell ref="B10:G10"/>
    <mergeCell ref="B14:D14"/>
    <mergeCell ref="B12:G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936A8-C6CE-44F9-938F-F6ADC49F847D}">
  <dimension ref="D1:I33"/>
  <sheetViews>
    <sheetView tabSelected="1" topLeftCell="A19" workbookViewId="0">
      <selection activeCell="H34" sqref="H34"/>
    </sheetView>
  </sheetViews>
  <sheetFormatPr defaultRowHeight="14.4" x14ac:dyDescent="0.3"/>
  <cols>
    <col min="1" max="4" width="8.88671875" style="35"/>
    <col min="5" max="5" width="17.109375" style="35" customWidth="1"/>
    <col min="6" max="6" width="42.6640625" style="35" customWidth="1"/>
    <col min="7" max="7" width="9.44140625" style="35" bestFit="1" customWidth="1"/>
    <col min="8" max="8" width="8.88671875" style="35"/>
    <col min="9" max="9" width="9.44140625" style="35" bestFit="1" customWidth="1"/>
    <col min="10" max="16384" width="8.88671875" style="35"/>
  </cols>
  <sheetData>
    <row r="1" spans="4:9" ht="15" thickBot="1" x14ac:dyDescent="0.35"/>
    <row r="2" spans="4:9" ht="16.2" thickBot="1" x14ac:dyDescent="0.35">
      <c r="D2" s="61" t="s">
        <v>19</v>
      </c>
      <c r="E2" s="62"/>
      <c r="F2" s="62"/>
      <c r="G2" s="62"/>
      <c r="H2" s="62"/>
      <c r="I2" s="62"/>
    </row>
    <row r="3" spans="4:9" ht="28.2" thickBot="1" x14ac:dyDescent="0.35">
      <c r="D3" s="27" t="s">
        <v>0</v>
      </c>
      <c r="E3" s="27" t="s">
        <v>1</v>
      </c>
      <c r="F3" s="27" t="s">
        <v>2</v>
      </c>
      <c r="G3" s="27" t="s">
        <v>20</v>
      </c>
      <c r="H3" s="27" t="s">
        <v>4</v>
      </c>
      <c r="I3" s="27" t="s">
        <v>21</v>
      </c>
    </row>
    <row r="4" spans="4:9" ht="55.8" thickBot="1" x14ac:dyDescent="0.35">
      <c r="D4" s="41">
        <v>1</v>
      </c>
      <c r="E4" s="42" t="s">
        <v>22</v>
      </c>
      <c r="F4" s="43" t="s">
        <v>23</v>
      </c>
      <c r="G4" s="29">
        <v>416440.67796610168</v>
      </c>
      <c r="H4" s="44">
        <v>3</v>
      </c>
      <c r="I4" s="29">
        <f>G4*H4</f>
        <v>1249322.0338983051</v>
      </c>
    </row>
    <row r="5" spans="4:9" ht="15" thickBot="1" x14ac:dyDescent="0.35">
      <c r="D5" s="40"/>
      <c r="E5" s="40"/>
      <c r="F5" s="28" t="s">
        <v>24</v>
      </c>
      <c r="G5" s="59">
        <f>G4*18%</f>
        <v>74959.322033898294</v>
      </c>
      <c r="H5" s="60"/>
      <c r="I5" s="59">
        <f>I4*18%</f>
        <v>224877.96610169491</v>
      </c>
    </row>
    <row r="6" spans="4:9" ht="15" thickBot="1" x14ac:dyDescent="0.35">
      <c r="D6" s="40"/>
      <c r="E6" s="40"/>
      <c r="F6" s="45" t="s">
        <v>21</v>
      </c>
      <c r="G6" s="31">
        <f>G4+G5</f>
        <v>491400</v>
      </c>
      <c r="H6" s="30">
        <v>3</v>
      </c>
      <c r="I6" s="31">
        <f>I4+I5</f>
        <v>1474200</v>
      </c>
    </row>
    <row r="7" spans="4:9" ht="15" thickBot="1" x14ac:dyDescent="0.35">
      <c r="D7" s="46"/>
      <c r="E7" s="40"/>
      <c r="F7" s="40"/>
      <c r="G7" s="40"/>
      <c r="H7" s="40"/>
      <c r="I7" s="40"/>
    </row>
    <row r="8" spans="4:9" ht="55.8" thickBot="1" x14ac:dyDescent="0.35">
      <c r="D8" s="41">
        <v>2</v>
      </c>
      <c r="E8" s="42" t="s">
        <v>25</v>
      </c>
      <c r="F8" s="43" t="s">
        <v>9</v>
      </c>
      <c r="G8" s="29">
        <v>40000</v>
      </c>
      <c r="H8" s="43">
        <v>3</v>
      </c>
      <c r="I8" s="29">
        <f>G8*H8</f>
        <v>120000</v>
      </c>
    </row>
    <row r="9" spans="4:9" ht="15" thickBot="1" x14ac:dyDescent="0.35">
      <c r="D9" s="41"/>
      <c r="E9" s="42"/>
      <c r="F9" s="36" t="s">
        <v>26</v>
      </c>
      <c r="G9" s="28">
        <f>G8*18%</f>
        <v>7200</v>
      </c>
      <c r="H9" s="43"/>
      <c r="I9" s="28">
        <f>I8*18%</f>
        <v>21600</v>
      </c>
    </row>
    <row r="10" spans="4:9" ht="15" thickBot="1" x14ac:dyDescent="0.35">
      <c r="D10" s="41"/>
      <c r="E10" s="42"/>
      <c r="F10" s="47" t="s">
        <v>27</v>
      </c>
      <c r="G10" s="31">
        <f>G8+G9</f>
        <v>47200</v>
      </c>
      <c r="H10" s="30">
        <f>H8+H9</f>
        <v>3</v>
      </c>
      <c r="I10" s="31">
        <f>I8+I9</f>
        <v>141600</v>
      </c>
    </row>
    <row r="11" spans="4:9" ht="15" thickBot="1" x14ac:dyDescent="0.35">
      <c r="D11" s="46"/>
      <c r="E11" s="40"/>
      <c r="F11" s="40"/>
      <c r="G11" s="40"/>
      <c r="H11" s="40"/>
      <c r="I11" s="40"/>
    </row>
    <row r="12" spans="4:9" ht="15" thickBot="1" x14ac:dyDescent="0.35">
      <c r="D12" s="41">
        <v>3</v>
      </c>
      <c r="E12" s="42" t="s">
        <v>28</v>
      </c>
      <c r="F12" s="42" t="s">
        <v>29</v>
      </c>
      <c r="G12" s="48">
        <v>40000</v>
      </c>
      <c r="H12" s="42">
        <v>3</v>
      </c>
      <c r="I12" s="57">
        <f>G12*H12</f>
        <v>120000</v>
      </c>
    </row>
    <row r="13" spans="4:9" ht="15" thickBot="1" x14ac:dyDescent="0.35">
      <c r="D13" s="40"/>
      <c r="E13" s="40"/>
      <c r="F13" s="40"/>
      <c r="G13" s="40"/>
      <c r="H13" s="40"/>
      <c r="I13" s="58"/>
    </row>
    <row r="14" spans="4:9" ht="15" thickBot="1" x14ac:dyDescent="0.35">
      <c r="D14" s="40"/>
      <c r="E14" s="40"/>
      <c r="F14" s="36" t="s">
        <v>24</v>
      </c>
      <c r="G14" s="28">
        <f>G12*18%</f>
        <v>7200</v>
      </c>
      <c r="H14" s="43"/>
      <c r="I14" s="28">
        <f>I12*18%</f>
        <v>21600</v>
      </c>
    </row>
    <row r="15" spans="4:9" ht="15" thickBot="1" x14ac:dyDescent="0.35">
      <c r="D15" s="40"/>
      <c r="E15" s="40"/>
      <c r="F15" s="47" t="s">
        <v>21</v>
      </c>
      <c r="G15" s="31">
        <f t="shared" ref="G15:I15" si="0">G12+G14</f>
        <v>47200</v>
      </c>
      <c r="H15" s="30">
        <f t="shared" si="0"/>
        <v>3</v>
      </c>
      <c r="I15" s="31">
        <f>I12+I14</f>
        <v>141600</v>
      </c>
    </row>
    <row r="16" spans="4:9" ht="15" thickBot="1" x14ac:dyDescent="0.35">
      <c r="D16" s="46"/>
      <c r="E16" s="40"/>
      <c r="F16" s="40"/>
      <c r="G16" s="40"/>
      <c r="H16" s="40"/>
      <c r="I16" s="40"/>
    </row>
    <row r="17" spans="4:9" ht="15" thickBot="1" x14ac:dyDescent="0.35">
      <c r="D17" s="41">
        <v>4</v>
      </c>
      <c r="E17" s="42" t="s">
        <v>30</v>
      </c>
      <c r="F17" s="42" t="s">
        <v>31</v>
      </c>
      <c r="G17" s="48">
        <v>40000</v>
      </c>
      <c r="H17" s="42">
        <v>3</v>
      </c>
      <c r="I17" s="48">
        <v>0</v>
      </c>
    </row>
    <row r="18" spans="4:9" ht="15" thickBot="1" x14ac:dyDescent="0.35">
      <c r="D18" s="40"/>
      <c r="E18" s="40"/>
      <c r="F18" s="40"/>
      <c r="G18" s="40"/>
      <c r="H18" s="40"/>
      <c r="I18" s="40"/>
    </row>
    <row r="19" spans="4:9" ht="15" thickBot="1" x14ac:dyDescent="0.35">
      <c r="D19" s="40"/>
      <c r="E19" s="40"/>
      <c r="F19" s="37" t="s">
        <v>32</v>
      </c>
      <c r="G19" s="29">
        <f>G17*18%</f>
        <v>7200</v>
      </c>
      <c r="H19" s="43"/>
      <c r="I19" s="28">
        <f>I17*18%</f>
        <v>0</v>
      </c>
    </row>
    <row r="20" spans="4:9" ht="15" thickBot="1" x14ac:dyDescent="0.35">
      <c r="D20" s="40"/>
      <c r="E20" s="40"/>
      <c r="F20" s="47" t="s">
        <v>21</v>
      </c>
      <c r="G20" s="31">
        <f>SUM(G17:G19)</f>
        <v>47200</v>
      </c>
      <c r="H20" s="30">
        <v>3</v>
      </c>
      <c r="I20" s="31">
        <v>0</v>
      </c>
    </row>
    <row r="21" spans="4:9" ht="15" thickBot="1" x14ac:dyDescent="0.35">
      <c r="D21" s="46"/>
      <c r="E21" s="40"/>
      <c r="F21" s="40"/>
      <c r="G21" s="40"/>
      <c r="H21" s="40"/>
      <c r="I21" s="40"/>
    </row>
    <row r="22" spans="4:9" ht="28.2" thickBot="1" x14ac:dyDescent="0.35">
      <c r="D22" s="41">
        <v>5</v>
      </c>
      <c r="E22" s="42" t="s">
        <v>14</v>
      </c>
      <c r="F22" s="43" t="s">
        <v>15</v>
      </c>
      <c r="G22" s="29">
        <v>40000</v>
      </c>
      <c r="H22" s="43">
        <v>3</v>
      </c>
      <c r="I22" s="29">
        <f>G22*H22</f>
        <v>120000</v>
      </c>
    </row>
    <row r="23" spans="4:9" ht="15" thickBot="1" x14ac:dyDescent="0.35">
      <c r="D23" s="40"/>
      <c r="E23" s="40"/>
      <c r="F23" s="37" t="s">
        <v>26</v>
      </c>
      <c r="G23" s="29">
        <f>G22*18%</f>
        <v>7200</v>
      </c>
      <c r="H23" s="43"/>
      <c r="I23" s="29">
        <f>I22*18%</f>
        <v>21600</v>
      </c>
    </row>
    <row r="24" spans="4:9" ht="15" thickBot="1" x14ac:dyDescent="0.35">
      <c r="D24" s="40"/>
      <c r="E24" s="40"/>
      <c r="F24" s="38" t="s">
        <v>21</v>
      </c>
      <c r="G24" s="31">
        <f>SUM(G22:G23)</f>
        <v>47200</v>
      </c>
      <c r="H24" s="30">
        <v>3</v>
      </c>
      <c r="I24" s="31">
        <f>SUM(I22:I23)</f>
        <v>141600</v>
      </c>
    </row>
    <row r="25" spans="4:9" ht="15" thickBot="1" x14ac:dyDescent="0.35">
      <c r="D25" s="46"/>
      <c r="E25" s="40"/>
      <c r="F25" s="40"/>
      <c r="G25" s="40"/>
      <c r="H25" s="40"/>
      <c r="I25" s="40"/>
    </row>
    <row r="26" spans="4:9" ht="15" thickBot="1" x14ac:dyDescent="0.35">
      <c r="D26" s="41">
        <v>6</v>
      </c>
      <c r="E26" s="42" t="s">
        <v>37</v>
      </c>
      <c r="F26" s="43" t="s">
        <v>38</v>
      </c>
      <c r="G26" s="29">
        <v>60000</v>
      </c>
      <c r="H26" s="43">
        <v>3</v>
      </c>
      <c r="I26" s="29">
        <v>0</v>
      </c>
    </row>
    <row r="27" spans="4:9" ht="15" thickBot="1" x14ac:dyDescent="0.35">
      <c r="D27" s="40"/>
      <c r="E27" s="40"/>
      <c r="F27" s="37" t="s">
        <v>26</v>
      </c>
      <c r="G27" s="29">
        <f>G26*18%</f>
        <v>10800</v>
      </c>
      <c r="H27" s="43"/>
      <c r="I27" s="29">
        <f>I26*18%</f>
        <v>0</v>
      </c>
    </row>
    <row r="28" spans="4:9" ht="15" thickBot="1" x14ac:dyDescent="0.35">
      <c r="D28" s="40"/>
      <c r="E28" s="40"/>
      <c r="F28" s="38" t="s">
        <v>21</v>
      </c>
      <c r="G28" s="31">
        <f>SUM(G26:G27)</f>
        <v>70800</v>
      </c>
      <c r="H28" s="30">
        <v>3</v>
      </c>
      <c r="I28" s="31">
        <f>SUM(I26:I27)</f>
        <v>0</v>
      </c>
    </row>
    <row r="29" spans="4:9" ht="15" thickBot="1" x14ac:dyDescent="0.35">
      <c r="D29" s="49" t="s">
        <v>33</v>
      </c>
      <c r="E29" s="40"/>
      <c r="F29" s="40"/>
      <c r="G29" s="50">
        <f>G15+G10+G6+G24</f>
        <v>633000</v>
      </c>
      <c r="H29" s="32">
        <v>3</v>
      </c>
      <c r="I29" s="50">
        <f>SUM(I6+I10+I15+I24)</f>
        <v>1899000</v>
      </c>
    </row>
    <row r="30" spans="4:9" ht="15" thickBot="1" x14ac:dyDescent="0.35">
      <c r="D30" s="63"/>
      <c r="E30" s="64"/>
      <c r="F30" s="51" t="s">
        <v>34</v>
      </c>
      <c r="G30" s="52">
        <f>G12+G8+G4+G22</f>
        <v>536440.67796610168</v>
      </c>
      <c r="H30" s="53">
        <v>3</v>
      </c>
      <c r="I30" s="52">
        <f>G30*H30</f>
        <v>1609322.0338983051</v>
      </c>
    </row>
    <row r="31" spans="4:9" ht="15" thickBot="1" x14ac:dyDescent="0.35">
      <c r="D31" s="65"/>
      <c r="E31" s="66"/>
      <c r="F31" s="40"/>
      <c r="G31" s="40"/>
      <c r="H31" s="40"/>
      <c r="I31" s="40"/>
    </row>
    <row r="32" spans="4:9" ht="15" thickBot="1" x14ac:dyDescent="0.35">
      <c r="D32" s="67"/>
      <c r="E32" s="68"/>
      <c r="F32" s="54" t="s">
        <v>35</v>
      </c>
      <c r="G32" s="54">
        <f>G30*18%</f>
        <v>96559.322033898294</v>
      </c>
      <c r="H32" s="55">
        <v>3</v>
      </c>
      <c r="I32" s="54">
        <f t="shared" ref="I32:I33" si="1">G32*H32</f>
        <v>289677.96610169485</v>
      </c>
    </row>
    <row r="33" spans="4:9" ht="15" thickBot="1" x14ac:dyDescent="0.35">
      <c r="D33" s="56"/>
      <c r="E33" s="40"/>
      <c r="F33" s="39" t="s">
        <v>36</v>
      </c>
      <c r="G33" s="33">
        <f>G30+G32</f>
        <v>633000</v>
      </c>
      <c r="H33" s="34">
        <v>3</v>
      </c>
      <c r="I33" s="33">
        <f t="shared" si="1"/>
        <v>1899000</v>
      </c>
    </row>
  </sheetData>
  <mergeCells count="33">
    <mergeCell ref="D33:E33"/>
    <mergeCell ref="D8:D10"/>
    <mergeCell ref="E8:E10"/>
    <mergeCell ref="I12:I13"/>
    <mergeCell ref="D30:E32"/>
    <mergeCell ref="D22:D24"/>
    <mergeCell ref="E22:E24"/>
    <mergeCell ref="D25:I25"/>
    <mergeCell ref="D21:I21"/>
    <mergeCell ref="D26:D28"/>
    <mergeCell ref="E26:E28"/>
    <mergeCell ref="D29:F29"/>
    <mergeCell ref="F30:F31"/>
    <mergeCell ref="G30:G31"/>
    <mergeCell ref="H30:H31"/>
    <mergeCell ref="I30:I31"/>
    <mergeCell ref="D16:I16"/>
    <mergeCell ref="D17:D20"/>
    <mergeCell ref="E17:E20"/>
    <mergeCell ref="F17:F18"/>
    <mergeCell ref="G17:G18"/>
    <mergeCell ref="H17:H18"/>
    <mergeCell ref="I17:I18"/>
    <mergeCell ref="D11:I11"/>
    <mergeCell ref="D12:D15"/>
    <mergeCell ref="E12:E15"/>
    <mergeCell ref="F12:F13"/>
    <mergeCell ref="G12:G13"/>
    <mergeCell ref="H12:H13"/>
    <mergeCell ref="D2:I2"/>
    <mergeCell ref="D4:D6"/>
    <mergeCell ref="E4:E6"/>
    <mergeCell ref="D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CF2BE-97E9-4D1D-A558-C4F064497E28}">
  <dimension ref="A1"/>
  <sheetViews>
    <sheetView showGridLines="0" zoomScaleNormal="100" workbookViewId="0">
      <selection activeCell="M9" sqref="M9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NSIC</vt:lpstr>
      <vt:lpstr>Detailed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Palash Mondal</dc:creator>
  <cp:lastModifiedBy>Palash Mondal</cp:lastModifiedBy>
  <dcterms:created xsi:type="dcterms:W3CDTF">2025-01-24T10:46:43Z</dcterms:created>
  <dcterms:modified xsi:type="dcterms:W3CDTF">2025-01-24T12:24:21Z</dcterms:modified>
</cp:coreProperties>
</file>