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92" yWindow="864" windowWidth="22428" windowHeight="8400"/>
  </bookViews>
  <sheets>
    <sheet name="Linde breakup" sheetId="1" r:id="rId1"/>
  </sheets>
  <calcPr calcId="124519"/>
</workbook>
</file>

<file path=xl/calcChain.xml><?xml version="1.0" encoding="utf-8"?>
<calcChain xmlns="http://schemas.openxmlformats.org/spreadsheetml/2006/main">
  <c r="N10" i="1"/>
  <c r="M10"/>
  <c r="L10"/>
  <c r="L9"/>
  <c r="L7"/>
  <c r="J5"/>
  <c r="J6"/>
  <c r="I5"/>
  <c r="L5" s="1"/>
  <c r="I6"/>
  <c r="L6" s="1"/>
  <c r="J4"/>
  <c r="I4"/>
  <c r="L4"/>
  <c r="G6"/>
  <c r="G4"/>
  <c r="E8"/>
  <c r="E7"/>
  <c r="G7"/>
  <c r="G8" s="1"/>
  <c r="J7" l="1"/>
  <c r="I7"/>
  <c r="G9"/>
  <c r="E9"/>
</calcChain>
</file>

<file path=xl/sharedStrings.xml><?xml version="1.0" encoding="utf-8"?>
<sst xmlns="http://schemas.openxmlformats.org/spreadsheetml/2006/main" count="18" uniqueCount="17">
  <si>
    <t>Budget for MSC in 3 schools for 1 year</t>
  </si>
  <si>
    <t>SL. NO.</t>
  </si>
  <si>
    <t>ITEM</t>
  </si>
  <si>
    <t>DESCRIPTION</t>
  </si>
  <si>
    <t>1 SCHOOL</t>
  </si>
  <si>
    <t>NO OF SCHOOLS</t>
  </si>
  <si>
    <t>TOTAL</t>
  </si>
  <si>
    <t>MINI SCIENCE CENTRE</t>
  </si>
  <si>
    <t>80 MODELS + 80 USERS 
PLACARD+ 37 COLOURFUL 
BACKGROUNDS + 1 SAFETY 
PLACARD + 1 TEACHERS 
MANUAL+ 1 GATE BANNER 
INCLUDES INSTALLATION &amp; 
DELIVERY</t>
  </si>
  <si>
    <t>TTP</t>
  </si>
  <si>
    <t>INFRASTRUCTURE</t>
  </si>
  <si>
    <t>SET UP OF PLATFORMS &amp; 
ELECTRIC CONNECTIONS</t>
  </si>
  <si>
    <t>GRAND TOTAL</t>
  </si>
  <si>
    <t>ADMIN COST @ 5%</t>
  </si>
  <si>
    <t>TEACHERS TRAINING 
PROGRAMME - CLUSTER TRAINING (FRESHERS TEACHERS TRAINING PROGRAMME - FTTP &amp; REFRESHERS TEACHERS TRAINING PROGRAMME - RTTP)</t>
  </si>
  <si>
    <t>Base Amount</t>
  </si>
  <si>
    <t>GST</t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</si>
</sst>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  <scheme val="minor"/>
    </font>
    <font>
      <b/>
      <sz val="10"/>
      <color rgb="FF000000"/>
      <name val="Arial"/>
      <family val="2"/>
    </font>
    <font>
      <b/>
      <sz val="11"/>
      <color rgb="FFFFFFFF"/>
      <name val="Georgia"/>
      <family val="1"/>
    </font>
    <font>
      <sz val="12"/>
      <color rgb="FF000000"/>
      <name val="Calibri"/>
      <family val="2"/>
    </font>
    <font>
      <sz val="11"/>
      <color rgb="FF000000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2" fillId="2" borderId="5" xfId="0" applyFont="1" applyFill="1" applyBorder="1" applyAlignment="1">
      <alignment horizontal="center" vertical="center"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B1:N998"/>
  <sheetViews>
    <sheetView tabSelected="1" topLeftCell="D1" workbookViewId="0">
      <selection activeCell="J4" sqref="J4"/>
    </sheetView>
  </sheetViews>
  <sheetFormatPr defaultColWidth="12.6640625" defaultRowHeight="13.2"/>
  <cols>
    <col min="1" max="1" width="12.6640625" customWidth="1"/>
    <col min="2" max="2" width="12.44140625" customWidth="1"/>
    <col min="3" max="3" width="21.21875" customWidth="1"/>
    <col min="4" max="4" width="60.88671875" customWidth="1"/>
    <col min="5" max="5" width="12" customWidth="1"/>
    <col min="6" max="6" width="14.88671875" customWidth="1"/>
    <col min="7" max="7" width="14" customWidth="1"/>
  </cols>
  <sheetData>
    <row r="1" spans="2:14" ht="15.75" customHeight="1">
      <c r="B1" s="1"/>
      <c r="C1" s="1"/>
      <c r="D1" s="1"/>
      <c r="E1" s="1"/>
      <c r="F1" s="1"/>
      <c r="G1" s="1"/>
    </row>
    <row r="2" spans="2:14" ht="15.75" customHeight="1">
      <c r="B2" s="6" t="s">
        <v>0</v>
      </c>
      <c r="C2" s="7"/>
      <c r="D2" s="7"/>
      <c r="E2" s="7"/>
      <c r="F2" s="7"/>
      <c r="G2" s="8"/>
    </row>
    <row r="3" spans="2:14" ht="15.75" customHeight="1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I3" s="9" t="s">
        <v>15</v>
      </c>
      <c r="J3" s="9" t="s">
        <v>16</v>
      </c>
    </row>
    <row r="4" spans="2:14" ht="106.5" customHeight="1">
      <c r="B4" s="3">
        <v>1</v>
      </c>
      <c r="C4" s="3" t="s">
        <v>7</v>
      </c>
      <c r="D4" s="3" t="s">
        <v>8</v>
      </c>
      <c r="E4" s="3">
        <v>391100</v>
      </c>
      <c r="F4" s="3">
        <v>3</v>
      </c>
      <c r="G4" s="3">
        <f>E4*3</f>
        <v>1173300</v>
      </c>
      <c r="I4">
        <f>(G4*100/118)</f>
        <v>994322.03389830503</v>
      </c>
      <c r="J4">
        <f>(G4-I4)</f>
        <v>178977.96610169497</v>
      </c>
      <c r="L4">
        <f>(I4+(I4*5%))</f>
        <v>1044038.1355932202</v>
      </c>
    </row>
    <row r="5" spans="2:14" ht="137.25" customHeight="1">
      <c r="B5" s="3">
        <v>2</v>
      </c>
      <c r="C5" s="3" t="s">
        <v>9</v>
      </c>
      <c r="D5" s="4" t="s">
        <v>14</v>
      </c>
      <c r="E5" s="4">
        <v>91807</v>
      </c>
      <c r="F5" s="3">
        <v>1</v>
      </c>
      <c r="G5" s="4">
        <v>91807</v>
      </c>
      <c r="I5">
        <f t="shared" ref="I5:I6" si="0">(G5*100/118)</f>
        <v>77802.542372881362</v>
      </c>
      <c r="J5">
        <f t="shared" ref="J5:J6" si="1">(G5-I5)</f>
        <v>14004.457627118638</v>
      </c>
      <c r="L5">
        <f>(I5+(I5*5%))</f>
        <v>81692.669491525434</v>
      </c>
    </row>
    <row r="6" spans="2:14" ht="60" customHeight="1">
      <c r="B6" s="4">
        <v>3</v>
      </c>
      <c r="C6" s="3" t="s">
        <v>10</v>
      </c>
      <c r="D6" s="3" t="s">
        <v>11</v>
      </c>
      <c r="E6" s="3">
        <v>41300</v>
      </c>
      <c r="F6" s="3">
        <v>3</v>
      </c>
      <c r="G6" s="3">
        <f>E6*3</f>
        <v>123900</v>
      </c>
      <c r="I6">
        <f t="shared" si="0"/>
        <v>105000</v>
      </c>
      <c r="J6">
        <f t="shared" si="1"/>
        <v>18900</v>
      </c>
      <c r="L6">
        <f>(I6+(I6*5%))</f>
        <v>110250</v>
      </c>
    </row>
    <row r="7" spans="2:14" ht="15.75" customHeight="1">
      <c r="B7" s="6" t="s">
        <v>6</v>
      </c>
      <c r="C7" s="7"/>
      <c r="D7" s="8"/>
      <c r="E7" s="2">
        <f>SUM(E4:E6)</f>
        <v>524207</v>
      </c>
      <c r="F7" s="2"/>
      <c r="G7" s="2">
        <f>SUM(G4:G6)</f>
        <v>1389007</v>
      </c>
      <c r="I7">
        <f>SUM(I4:I6)</f>
        <v>1177124.5762711863</v>
      </c>
      <c r="J7">
        <f>SUM(J4:J6)</f>
        <v>211882.42372881359</v>
      </c>
      <c r="L7">
        <f>SUM(L4:L6)</f>
        <v>1235980.8050847456</v>
      </c>
    </row>
    <row r="8" spans="2:14" ht="15.75" customHeight="1">
      <c r="B8" s="6" t="s">
        <v>13</v>
      </c>
      <c r="C8" s="7"/>
      <c r="D8" s="8"/>
      <c r="E8" s="5">
        <f>E7*5%</f>
        <v>26210.350000000002</v>
      </c>
      <c r="F8" s="2"/>
      <c r="G8" s="2">
        <f>G7*5%</f>
        <v>69450.350000000006</v>
      </c>
    </row>
    <row r="9" spans="2:14" ht="15.75" customHeight="1">
      <c r="B9" s="6" t="s">
        <v>12</v>
      </c>
      <c r="C9" s="7"/>
      <c r="D9" s="8"/>
      <c r="E9" s="5">
        <f>SUM(E7:E8)</f>
        <v>550417.35</v>
      </c>
      <c r="F9" s="2"/>
      <c r="G9" s="5">
        <f>SUM(G7:G8)</f>
        <v>1458457.35</v>
      </c>
      <c r="L9">
        <f>(L7+J7)</f>
        <v>1447863.2288135593</v>
      </c>
    </row>
    <row r="10" spans="2:14" ht="15.75" customHeight="1">
      <c r="L10" s="10">
        <f>(G9-L9)</f>
        <v>10594.121186440811</v>
      </c>
      <c r="M10">
        <f>(L10*100/118)</f>
        <v>8978.0688020684829</v>
      </c>
      <c r="N10" s="10">
        <f>(L10-M10)</f>
        <v>1616.0523843723277</v>
      </c>
    </row>
    <row r="11" spans="2:14" ht="15.75" customHeight="1"/>
    <row r="12" spans="2:14" ht="15.75" customHeight="1"/>
    <row r="13" spans="2:14" ht="15.75" customHeight="1"/>
    <row r="14" spans="2:14" ht="15.75" customHeight="1"/>
    <row r="15" spans="2:14" ht="15.75" customHeight="1"/>
    <row r="16" spans="2:14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4">
    <mergeCell ref="B2:G2"/>
    <mergeCell ref="B7:D7"/>
    <mergeCell ref="B8:D8"/>
    <mergeCell ref="B9:D9"/>
  </mergeCells>
  <pageMargins left="0.7" right="0.7" top="0.75" bottom="0.75" header="0" footer="0"/>
  <pageSetup orientation="landscape"/>
  <ignoredErrors>
    <ignoredError sqref="G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Linde breakup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Mampi</cp:lastModifiedBy>
  <dcterms:modified xsi:type="dcterms:W3CDTF">2024-05-15T11:54:28Z</dcterms:modified>
</cp:coreProperties>
</file>