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bin" ContentType="application/vnd.openxmlformats-officedocument.oleObject"/>
  <Default Extension="wmf" ContentType="image/x-wmf"/>
  <Default Extension="emf" ContentType="image/x-emf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>
  <workbookPr/>
  <bookViews>
    <workbookView activeTab="0"/>
  </bookViews>
  <sheets>
    <sheet state="visible" name="Sheet5" sheetId="1" r:id="rId4"/>
  </sheets>
  <definedNames/>
  <calcPr/>
</workbook>
</file>

<file path=xl/sharedStrings.xml><?xml version="1.0" encoding="utf-8"?>
<sst xmlns="http://schemas.openxmlformats.org/spreadsheetml/2006/main" count="30" uniqueCount="24">
  <si>
    <t>SR.NO</t>
  </si>
  <si>
    <t>ITEM</t>
  </si>
  <si>
    <t>DESCRIPTION</t>
  </si>
  <si>
    <t>COST</t>
  </si>
  <si>
    <t>NOS OF SCHOOLS</t>
  </si>
  <si>
    <t>TOTAL</t>
  </si>
  <si>
    <t>MINI SCIENCE CENTRE</t>
  </si>
  <si>
    <t xml:space="preserve">80 MODELS + 80 USERS PLACARD+ 37 COLOURFUL BACKGROUNDS + 1 SAFETY PLACARD + 1 TEACHERS MANUAL+ 1 GATE BANNER INCLUDES INSTALLATION &amp; DELIVERY </t>
  </si>
  <si>
    <t>TAXES @ 18%</t>
  </si>
  <si>
    <t xml:space="preserve">TRAINING OF TEACHERS (TTP) </t>
  </si>
  <si>
    <t>TEACHERS TRAINING PROGRAMME -2 (FRESHER TEACHERS TRAINING PROGRAMME - FTTP &amp; REFRESHERS TEACHERS TRAINING PROGRAMME - RTTP)</t>
  </si>
  <si>
    <t>TAXES @18%</t>
  </si>
  <si>
    <t xml:space="preserve">TOTAL </t>
  </si>
  <si>
    <t>MONITORING &amp; EVALUATION</t>
  </si>
  <si>
    <t>TOTAL - 2 VISITS IN INDIVIDUAL SCHOOLS TO CONDUCT BASELINE &amp; ENDLINE SURVEY</t>
  </si>
  <si>
    <t>ANNUAL MAINTENANCE CONTRACT</t>
  </si>
  <si>
    <t>CLEANING SERVICING &amp; IF REPLACEMENT (if any)</t>
  </si>
  <si>
    <t>TAXES @ 18% ( cost applicable from second year)</t>
  </si>
  <si>
    <t>INFRASTRUCTURE</t>
  </si>
  <si>
    <t>SET UP OF PLATFORMS &amp; ELECTRIC CONNECTIONS &amp; WHITE WASH</t>
  </si>
  <si>
    <t>TOTAL (1+2+3+5)</t>
  </si>
  <si>
    <t>NET COST FOR PER SCHOOLS (1+2+3+5)</t>
  </si>
  <si>
    <t>GST@18%</t>
  </si>
  <si>
    <t>TOTAL COST INCLUDING GST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</si>
</sst>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dr="http://schemas.openxmlformats.org/drawingml/2006/spreadsheetDrawing" mc:Ignorable="x14ac">
  <numFmts count="8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</numFmts>
  <fonts count="7">
    <font>
      <name val="Arial"/>
      <color rgb="FF000000"/>
      <sz val="10"/>
      <scheme val="minor"/>
    </font>
    <font>
      <name val="Calibri"/>
      <color rgb="FF000000"/>
      <sz val="12"/>
    </font>
    <font>
      <name val="Calibri"/>
      <color rgb="FF000000"/>
      <sz val="12"/>
    </font>
    <font>
      <name val="Calibri"/>
      <color rgb="FF000000"/>
      <sz val="11"/>
    </font>
    <font>
      <name val="Calibri"/>
      <i/>
      <color rgb="FF000000"/>
      <sz val="12"/>
    </font>
    <font>
      <name val="Calibri"/>
      <b/>
      <color rgb="FF000000"/>
      <sz val="12"/>
    </font>
    <font>
      <name val="Calibri"/>
      <color rgb="FF0563C1"/>
      <sz val="12"/>
    </font>
  </fonts>
  <fills count="8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  <fill>
      <patternFill patternType="solid">
        <fgColor rgb="FFFEE598"/>
        <bgColor rgb="FFFEE598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rgb="FFC8C8C8"/>
        <bgColor rgb="FFC8C8C8"/>
      </patternFill>
    </fill>
    <fill>
      <patternFill patternType="solid">
        <fgColor rgb="FFFFFF00"/>
        <bgColor rgb="FFFFFF00"/>
      </patternFill>
    </fill>
  </fills>
  <borders count="22">
    <border/>
    <border>
      <left style="medium">
        <color rgb="FF000000"/>
      </left>
      <right style="none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none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none">
        <color rgb="FF000000"/>
      </top>
      <bottom style="none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none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0000"/>
      </right>
    </border>
    <border>
      <left style="non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none">
        <color rgb="FF000000"/>
      </right>
      <top style="medium">
        <color rgb="FF000000"/>
      </top>
      <bottom style="none">
        <color rgb="FF000000"/>
      </bottom>
    </border>
    <border>
      <left style="none">
        <color rgb="FF000000"/>
      </left>
      <right style="none">
        <color rgb="FF000000"/>
      </right>
      <top style="medium">
        <color rgb="FF000000"/>
      </top>
      <bottom style="none">
        <color rgb="FF000000"/>
      </bottom>
    </border>
    <border>
      <left style="medium">
        <color rgb="FF000000"/>
      </left>
      <right style="none">
        <color rgb="FF000000"/>
      </right>
      <top style="none">
        <color rgb="FF000000"/>
      </top>
      <bottom style="none">
        <color rgb="FF000000"/>
      </bottom>
    </border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</border>
  </borders>
  <cellStyleXfs count="1">
    <xf numFmtId="0" fontId="0" fillId="0" borderId="0" xfId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0" fontId="2" fillId="0" borderId="7" xfId="0" applyFont="1" applyBorder="1"/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2" fillId="0" borderId="8" xfId="0" applyFont="1" applyBorder="1"/>
    <xf numFmtId="0" fontId="1" fillId="3" borderId="9" xfId="0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3" fontId="1" fillId="3" borderId="10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/>
    <xf numFmtId="3" fontId="1" fillId="0" borderId="5" xfId="0" applyNumberFormat="1" applyFont="1" applyBorder="1" applyAlignment="1">
      <alignment horizontal="center" vertical="center"/>
    </xf>
    <xf numFmtId="0" fontId="2" fillId="0" borderId="14" xfId="0" applyFont="1" applyBorder="1"/>
    <xf numFmtId="0" fontId="3" fillId="0" borderId="8" xfId="0" applyFont="1" applyBorder="1" applyAlignment="1">
      <alignment horizontal="center" vertical="center"/>
    </xf>
    <xf numFmtId="0" fontId="2" fillId="0" borderId="15" xfId="0" applyFont="1" applyBorder="1"/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3" fontId="5" fillId="5" borderId="17" xfId="0" applyNumberFormat="1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3" fontId="5" fillId="6" borderId="4" xfId="0" applyNumberFormat="1" applyFont="1" applyFill="1" applyBorder="1" applyAlignment="1">
      <alignment horizontal="center" vertical="center"/>
    </xf>
    <xf numFmtId="3" fontId="1" fillId="6" borderId="4" xfId="0" applyNumberFormat="1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3" fontId="5" fillId="6" borderId="21" xfId="0" applyNumberFormat="1" applyFont="1" applyFill="1" applyBorder="1" applyAlignment="1">
      <alignment horizontal="center" vertical="center"/>
    </xf>
    <xf numFmtId="3" fontId="1" fillId="6" borderId="3" xfId="0" applyNumberFormat="1" applyFont="1" applyFill="1" applyBorder="1" applyAlignment="1">
      <alignment horizontal="center" vertical="center" wrapText="1"/>
    </xf>
    <xf numFmtId="3" fontId="5" fillId="6" borderId="9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3" fontId="5" fillId="7" borderId="2" xfId="0" applyNumberFormat="1" applyFont="1" applyFill="1" applyBorder="1" applyAlignment="1">
      <alignment horizontal="center" vertical="center"/>
    </xf>
    <xf numFmtId="3" fontId="1" fillId="7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3" fontId="5" fillId="5" borderId="13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3" fontId="5" fillId="6" borderId="3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3" fontId="5" fillId="6" borderId="0" xfId="0" applyNumberFormat="1" applyFont="1" applyFill="1" applyAlignment="1">
      <alignment horizontal="center" vertical="center"/>
    </xf>
    <xf numFmtId="3" fontId="5" fillId="6" borderId="7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theme" Target="theme/theme1.xml" TargetMode="Internal"/><Relationship Id="rId2" Type="http://schemas.openxmlformats.org/officeDocument/2006/relationships/styles" Target="styles.xml" TargetMode="Internal"/><Relationship Id="rId3" Type="http://schemas.openxmlformats.org/officeDocument/2006/relationships/sharedStrings" Target="sharedStrings.xml" TargetMode="Internal"/><Relationship Id="rId4" Type="http://schemas.openxmlformats.org/officeDocument/2006/relationships/worksheet" Target="worksheets/sheet1.xml" TargetMode="Interna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 TargetMode="Internal"/></Relationships>
</file>

<file path=xl/worksheets/sheet1.xml><?xml version="1.0" encoding="utf-8"?>
<worksheet xmlns="http://schemas.openxmlformats.org/spreadsheetml/2006/main" xmlns:mc="http://schemas.openxmlformats.org/markup-compatibility/2006" xmlns:mv="urn:schemas-microsoft-com:mac:vml" xmlns:mx="http://schemas.microsoft.com/office/mac/excel/2008/main" xmlns:r="http://schemas.openxmlformats.org/officeDocument/2006/relationships" xmlns:x14="http://schemas.microsoft.com/office/spreadsheetml/2009/9/main" xmlns:x14ac="http://schemas.microsoft.com/office/spreadsheetml/2009/9/ac" xmlns:x15="http://schemas.microsoft.com/office/spreadsheetml/2010/11/main" xmlns:xm="http://schemas.microsoft.com/office/excel/2006/main" mc:Ignorable="x14ac">
  <sheetPr>
    <outlinePr summaryBelow="0" summaryRight="0"/>
  </sheetPr>
  <sheetViews>
    <sheetView workbookViewId="0">
      <selection pane="topLeft" activeCell="G4" sqref="G4"/>
    </sheetView>
  </sheetViews>
  <sheetFormatPr baseColWidth="8" defaultColWidth="12.63" defaultRowHeight="15"/>
  <cols>
    <col min="1" max="1" style="54"/>
    <col min="2" max="2" width="6.75" style="54" customWidth="1"/>
    <col min="3" max="3" width="12.5" style="54" customWidth="1"/>
    <col min="4" max="4" width="25.38" style="54" customWidth="1"/>
    <col min="5" max="256" style="54"/>
  </cols>
  <sheetData>
    <row r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  <c r="IP1" s="54"/>
      <c r="IQ1" s="54"/>
      <c r="IR1" s="54"/>
      <c r="IS1" s="54"/>
      <c r="IT1" s="54"/>
      <c r="IU1" s="54"/>
      <c r="IV1" s="54"/>
    </row>
    <row r="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</row>
    <row r="3">
      <c r="A3" s="54"/>
      <c r="B3" s="1" t="s">
        <v>0</v>
      </c>
      <c r="C3" s="2" t="s">
        <v>1</v>
      </c>
      <c r="D3" s="2" t="s">
        <v>2</v>
      </c>
      <c r="E3" s="2" t="s">
        <v>3</v>
      </c>
      <c r="F3" s="3" t="s">
        <v>4</v>
      </c>
      <c r="G3" s="2" t="s">
        <v>5</v>
      </c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  <c r="IM3" s="54"/>
      <c r="IN3" s="54"/>
      <c r="IO3" s="54"/>
      <c r="IP3" s="54"/>
      <c r="IQ3" s="54"/>
      <c r="IR3" s="54"/>
      <c r="IS3" s="54"/>
      <c r="IT3" s="54"/>
      <c r="IU3" s="54"/>
      <c r="IV3" s="54"/>
    </row>
    <row r="4">
      <c r="A4" s="54"/>
      <c r="B4" s="55">
        <v>1</v>
      </c>
      <c r="C4" s="56" t="s">
        <v>6</v>
      </c>
      <c r="D4" s="56" t="s">
        <v>7</v>
      </c>
      <c r="E4" s="6">
        <v>349237.288135593</v>
      </c>
      <c r="F4" s="7">
        <v>5</v>
      </c>
      <c r="G4" s="8">
        <f>E4*F4</f>
        <v>1746186.44067797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  <c r="IU4" s="54"/>
      <c r="IV4" s="54"/>
    </row>
    <row r="5">
      <c r="A5" s="54"/>
      <c r="B5" s="57"/>
      <c r="C5" s="57"/>
      <c r="D5" s="10" t="s">
        <v>8</v>
      </c>
      <c r="E5" s="11">
        <f>E4*18%</f>
        <v>62862.7118644068</v>
      </c>
      <c r="F5" s="12"/>
      <c r="G5" s="11">
        <f>G4*18%</f>
        <v>314313.559322034</v>
      </c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</row>
    <row r="6">
      <c r="A6" s="54"/>
      <c r="B6" s="58"/>
      <c r="C6" s="58"/>
      <c r="D6" s="59" t="s">
        <v>5</v>
      </c>
      <c r="E6" s="60">
        <f>E4+E5</f>
        <v>412100</v>
      </c>
      <c r="F6" s="16">
        <f>SUM(F4:F5)</f>
        <v>5</v>
      </c>
      <c r="G6" s="60">
        <f>G4+G5</f>
        <v>2060500</v>
      </c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  <c r="IO6" s="54"/>
      <c r="IP6" s="54"/>
      <c r="IQ6" s="54"/>
      <c r="IR6" s="54"/>
      <c r="IS6" s="54"/>
      <c r="IT6" s="54"/>
      <c r="IU6" s="54"/>
      <c r="IV6" s="54"/>
    </row>
    <row r="7">
      <c r="A7" s="54"/>
      <c r="B7" s="61"/>
      <c r="C7" s="62"/>
      <c r="D7" s="62"/>
      <c r="E7" s="62"/>
      <c r="F7" s="62"/>
      <c r="G7" s="63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  <c r="IJ7" s="54"/>
      <c r="IK7" s="54"/>
      <c r="IL7" s="54"/>
      <c r="IM7" s="54"/>
      <c r="IN7" s="54"/>
      <c r="IO7" s="54"/>
      <c r="IP7" s="54"/>
      <c r="IQ7" s="54"/>
      <c r="IR7" s="54"/>
      <c r="IS7" s="54"/>
      <c r="IT7" s="54"/>
      <c r="IU7" s="54"/>
      <c r="IV7" s="54"/>
    </row>
    <row r="8">
      <c r="A8" s="54"/>
      <c r="B8" s="55">
        <v>2</v>
      </c>
      <c r="C8" s="56" t="s">
        <v>9</v>
      </c>
      <c r="D8" s="56" t="s">
        <v>10</v>
      </c>
      <c r="E8" s="20">
        <v>40000</v>
      </c>
      <c r="F8" s="56">
        <v>5</v>
      </c>
      <c r="G8" s="8">
        <f>E8*F8</f>
        <v>200000</v>
      </c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</row>
    <row ht="44.25" customHeight="1" r="9">
      <c r="A9" s="54"/>
      <c r="B9" s="57"/>
      <c r="C9" s="57"/>
      <c r="D9" s="58"/>
      <c r="E9" s="64"/>
      <c r="F9" s="22"/>
      <c r="G9" s="65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/>
      <c r="IS9" s="54"/>
      <c r="IT9" s="54"/>
      <c r="IU9" s="54"/>
      <c r="IV9" s="54"/>
    </row>
    <row r="10">
      <c r="A10" s="54"/>
      <c r="B10" s="57"/>
      <c r="C10" s="57"/>
      <c r="D10" s="24" t="s">
        <v>11</v>
      </c>
      <c r="E10" s="10">
        <f>E8*18%</f>
        <v>7200</v>
      </c>
      <c r="F10" s="25"/>
      <c r="G10" s="10">
        <f>G8*18%</f>
        <v>36000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/>
      <c r="IS10" s="54"/>
      <c r="IT10" s="54"/>
      <c r="IU10" s="54"/>
      <c r="IV10" s="54"/>
    </row>
    <row r="11">
      <c r="A11" s="54"/>
      <c r="B11" s="58"/>
      <c r="C11" s="58"/>
      <c r="D11" s="66" t="s">
        <v>12</v>
      </c>
      <c r="E11" s="60">
        <f>E8+E10</f>
        <v>47200</v>
      </c>
      <c r="F11" s="16">
        <f>F8+F10</f>
        <v>5</v>
      </c>
      <c r="G11" s="60">
        <f>G8+G10</f>
        <v>236000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4"/>
      <c r="IM11" s="54"/>
      <c r="IN11" s="54"/>
      <c r="IO11" s="54"/>
      <c r="IP11" s="54"/>
      <c r="IQ11" s="54"/>
      <c r="IR11" s="54"/>
      <c r="IS11" s="54"/>
      <c r="IT11" s="54"/>
      <c r="IU11" s="54"/>
      <c r="IV11" s="54"/>
    </row>
    <row r="12">
      <c r="A12" s="54"/>
      <c r="B12" s="61"/>
      <c r="C12" s="62"/>
      <c r="D12" s="62"/>
      <c r="E12" s="62"/>
      <c r="F12" s="62"/>
      <c r="G12" s="6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  <c r="IH12" s="54"/>
      <c r="II12" s="54"/>
      <c r="IJ12" s="54"/>
      <c r="IK12" s="54"/>
      <c r="IL12" s="54"/>
      <c r="IM12" s="54"/>
      <c r="IN12" s="54"/>
      <c r="IO12" s="54"/>
      <c r="IP12" s="54"/>
      <c r="IQ12" s="54"/>
      <c r="IR12" s="54"/>
      <c r="IS12" s="54"/>
      <c r="IT12" s="54"/>
      <c r="IU12" s="54"/>
      <c r="IV12" s="54"/>
    </row>
    <row r="13">
      <c r="A13" s="54"/>
      <c r="B13" s="55">
        <v>3</v>
      </c>
      <c r="C13" s="56" t="s">
        <v>13</v>
      </c>
      <c r="D13" s="56" t="s">
        <v>14</v>
      </c>
      <c r="E13" s="20">
        <v>40000</v>
      </c>
      <c r="F13" s="56">
        <v>5</v>
      </c>
      <c r="G13" s="8">
        <f>E13*F13</f>
        <v>200000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  <c r="IH13" s="54"/>
      <c r="II13" s="54"/>
      <c r="IJ13" s="54"/>
      <c r="IK13" s="54"/>
      <c r="IL13" s="54"/>
      <c r="IM13" s="54"/>
      <c r="IN13" s="54"/>
      <c r="IO13" s="54"/>
      <c r="IP13" s="54"/>
      <c r="IQ13" s="54"/>
      <c r="IR13" s="54"/>
      <c r="IS13" s="54"/>
      <c r="IT13" s="54"/>
      <c r="IU13" s="54"/>
      <c r="IV13" s="54"/>
    </row>
    <row ht="33" customHeight="1" r="14">
      <c r="A14" s="54"/>
      <c r="B14" s="57"/>
      <c r="C14" s="57"/>
      <c r="D14" s="58"/>
      <c r="E14" s="64"/>
      <c r="F14" s="58"/>
      <c r="G14" s="27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  <c r="IH14" s="54"/>
      <c r="II14" s="54"/>
      <c r="IJ14" s="54"/>
      <c r="IK14" s="54"/>
      <c r="IL14" s="54"/>
      <c r="IM14" s="54"/>
      <c r="IN14" s="54"/>
      <c r="IO14" s="54"/>
      <c r="IP14" s="54"/>
      <c r="IQ14" s="54"/>
      <c r="IR14" s="54"/>
      <c r="IS14" s="54"/>
      <c r="IT14" s="54"/>
      <c r="IU14" s="54"/>
      <c r="IV14" s="54"/>
    </row>
    <row r="15">
      <c r="A15" s="54"/>
      <c r="B15" s="57"/>
      <c r="C15" s="57"/>
      <c r="D15" s="24" t="s">
        <v>8</v>
      </c>
      <c r="E15" s="10">
        <f>E13*18%</f>
        <v>7200</v>
      </c>
      <c r="F15" s="28"/>
      <c r="G15" s="10">
        <f>G13*18%</f>
        <v>36000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  <c r="HW15" s="54"/>
      <c r="HX15" s="54"/>
      <c r="HY15" s="54"/>
      <c r="HZ15" s="54"/>
      <c r="IA15" s="54"/>
      <c r="IB15" s="54"/>
      <c r="IC15" s="54"/>
      <c r="ID15" s="54"/>
      <c r="IE15" s="54"/>
      <c r="IF15" s="54"/>
      <c r="IG15" s="54"/>
      <c r="IH15" s="54"/>
      <c r="II15" s="54"/>
      <c r="IJ15" s="54"/>
      <c r="IK15" s="54"/>
      <c r="IL15" s="54"/>
      <c r="IM15" s="54"/>
      <c r="IN15" s="54"/>
      <c r="IO15" s="54"/>
      <c r="IP15" s="54"/>
      <c r="IQ15" s="54"/>
      <c r="IR15" s="54"/>
      <c r="IS15" s="54"/>
      <c r="IT15" s="54"/>
      <c r="IU15" s="54"/>
      <c r="IV15" s="54"/>
    </row>
    <row r="16">
      <c r="A16" s="54"/>
      <c r="B16" s="58"/>
      <c r="C16" s="58"/>
      <c r="D16" s="66" t="s">
        <v>5</v>
      </c>
      <c r="E16" s="60">
        <f>E13+E15</f>
        <v>47200</v>
      </c>
      <c r="F16" s="16">
        <f>F13+F15</f>
        <v>5</v>
      </c>
      <c r="G16" s="60">
        <f>G13+G15</f>
        <v>236000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4"/>
      <c r="HW16" s="54"/>
      <c r="HX16" s="54"/>
      <c r="HY16" s="54"/>
      <c r="HZ16" s="54"/>
      <c r="IA16" s="54"/>
      <c r="IB16" s="54"/>
      <c r="IC16" s="54"/>
      <c r="ID16" s="54"/>
      <c r="IE16" s="54"/>
      <c r="IF16" s="54"/>
      <c r="IG16" s="54"/>
      <c r="IH16" s="54"/>
      <c r="II16" s="54"/>
      <c r="IJ16" s="54"/>
      <c r="IK16" s="54"/>
      <c r="IL16" s="54"/>
      <c r="IM16" s="54"/>
      <c r="IN16" s="54"/>
      <c r="IO16" s="54"/>
      <c r="IP16" s="54"/>
      <c r="IQ16" s="54"/>
      <c r="IR16" s="54"/>
      <c r="IS16" s="54"/>
      <c r="IT16" s="54"/>
      <c r="IU16" s="54"/>
      <c r="IV16" s="54"/>
    </row>
    <row r="17">
      <c r="A17" s="54"/>
      <c r="B17" s="61"/>
      <c r="C17" s="62"/>
      <c r="D17" s="62"/>
      <c r="E17" s="62"/>
      <c r="F17" s="62"/>
      <c r="G17" s="63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54"/>
      <c r="HV17" s="54"/>
      <c r="HW17" s="54"/>
      <c r="HX17" s="54"/>
      <c r="HY17" s="54"/>
      <c r="HZ17" s="54"/>
      <c r="IA17" s="54"/>
      <c r="IB17" s="54"/>
      <c r="IC17" s="54"/>
      <c r="ID17" s="54"/>
      <c r="IE17" s="54"/>
      <c r="IF17" s="54"/>
      <c r="IG17" s="54"/>
      <c r="IH17" s="54"/>
      <c r="II17" s="54"/>
      <c r="IJ17" s="54"/>
      <c r="IK17" s="54"/>
      <c r="IL17" s="54"/>
      <c r="IM17" s="54"/>
      <c r="IN17" s="54"/>
      <c r="IO17" s="54"/>
      <c r="IP17" s="54"/>
      <c r="IQ17" s="54"/>
      <c r="IR17" s="54"/>
      <c r="IS17" s="54"/>
      <c r="IT17" s="54"/>
      <c r="IU17" s="54"/>
      <c r="IV17" s="54"/>
    </row>
    <row r="18">
      <c r="A18" s="54"/>
      <c r="B18" s="55">
        <v>4</v>
      </c>
      <c r="C18" s="56" t="s">
        <v>15</v>
      </c>
      <c r="D18" s="56" t="s">
        <v>16</v>
      </c>
      <c r="E18" s="20">
        <v>40000</v>
      </c>
      <c r="F18" s="56">
        <v>5</v>
      </c>
      <c r="G18" s="8">
        <f>E18*F18</f>
        <v>200000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  <c r="IH18" s="54"/>
      <c r="II18" s="54"/>
      <c r="IJ18" s="54"/>
      <c r="IK18" s="54"/>
      <c r="IL18" s="54"/>
      <c r="IM18" s="54"/>
      <c r="IN18" s="54"/>
      <c r="IO18" s="54"/>
      <c r="IP18" s="54"/>
      <c r="IQ18" s="54"/>
      <c r="IR18" s="54"/>
      <c r="IS18" s="54"/>
      <c r="IT18" s="54"/>
      <c r="IU18" s="54"/>
      <c r="IV18" s="54"/>
    </row>
    <row r="19">
      <c r="A19" s="54"/>
      <c r="B19" s="57"/>
      <c r="C19" s="57"/>
      <c r="D19" s="58"/>
      <c r="E19" s="64"/>
      <c r="F19" s="58"/>
      <c r="G19" s="65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  <c r="IH19" s="54"/>
      <c r="II19" s="54"/>
      <c r="IJ19" s="54"/>
      <c r="IK19" s="54"/>
      <c r="IL19" s="54"/>
      <c r="IM19" s="54"/>
      <c r="IN19" s="54"/>
      <c r="IO19" s="54"/>
      <c r="IP19" s="54"/>
      <c r="IQ19" s="54"/>
      <c r="IR19" s="54"/>
      <c r="IS19" s="54"/>
      <c r="IT19" s="54"/>
      <c r="IU19" s="54"/>
      <c r="IV19" s="54"/>
    </row>
    <row r="20">
      <c r="A20" s="54"/>
      <c r="B20" s="57"/>
      <c r="C20" s="57"/>
      <c r="D20" s="29" t="s">
        <v>17</v>
      </c>
      <c r="E20" s="30">
        <f>E18*18%</f>
        <v>7200</v>
      </c>
      <c r="F20" s="28"/>
      <c r="G20" s="10">
        <f>G18*18%</f>
        <v>36000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  <c r="IQ20" s="54"/>
      <c r="IR20" s="54"/>
      <c r="IS20" s="54"/>
      <c r="IT20" s="54"/>
      <c r="IU20" s="54"/>
      <c r="IV20" s="54"/>
    </row>
    <row r="21">
      <c r="A21" s="54"/>
      <c r="B21" s="58"/>
      <c r="C21" s="58"/>
      <c r="D21" s="66" t="s">
        <v>5</v>
      </c>
      <c r="E21" s="60">
        <f>SUM(E18:E20)</f>
        <v>47200</v>
      </c>
      <c r="F21" s="31">
        <v>5</v>
      </c>
      <c r="G21" s="60">
        <v>0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  <c r="IJ21" s="54"/>
      <c r="IK21" s="54"/>
      <c r="IL21" s="54"/>
      <c r="IM21" s="54"/>
      <c r="IN21" s="54"/>
      <c r="IO21" s="54"/>
      <c r="IP21" s="54"/>
      <c r="IQ21" s="54"/>
      <c r="IR21" s="54"/>
      <c r="IS21" s="54"/>
      <c r="IT21" s="54"/>
      <c r="IU21" s="54"/>
      <c r="IV21" s="54"/>
    </row>
    <row r="22">
      <c r="A22" s="54"/>
      <c r="B22" s="61"/>
      <c r="C22" s="62"/>
      <c r="D22" s="62"/>
      <c r="E22" s="62"/>
      <c r="F22" s="62"/>
      <c r="G22" s="63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/>
      <c r="IM22" s="54"/>
      <c r="IN22" s="54"/>
      <c r="IO22" s="54"/>
      <c r="IP22" s="54"/>
      <c r="IQ22" s="54"/>
      <c r="IR22" s="54"/>
      <c r="IS22" s="54"/>
      <c r="IT22" s="54"/>
      <c r="IU22" s="54"/>
      <c r="IV22" s="54"/>
    </row>
    <row r="23">
      <c r="A23" s="54"/>
      <c r="B23" s="55">
        <v>5</v>
      </c>
      <c r="C23" s="56" t="s">
        <v>18</v>
      </c>
      <c r="D23" s="56" t="s">
        <v>19</v>
      </c>
      <c r="E23" s="20">
        <v>55000</v>
      </c>
      <c r="F23" s="32">
        <v>5</v>
      </c>
      <c r="G23" s="8">
        <f>E23*F23</f>
        <v>275000</v>
      </c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  <c r="IJ23" s="54"/>
      <c r="IK23" s="54"/>
      <c r="IL23" s="54"/>
      <c r="IM23" s="54"/>
      <c r="IN23" s="54"/>
      <c r="IO23" s="54"/>
      <c r="IP23" s="54"/>
      <c r="IQ23" s="54"/>
      <c r="IR23" s="54"/>
      <c r="IS23" s="54"/>
      <c r="IT23" s="54"/>
      <c r="IU23" s="54"/>
      <c r="IV23" s="54"/>
    </row>
    <row r="24">
      <c r="A24" s="54"/>
      <c r="B24" s="57"/>
      <c r="C24" s="57"/>
      <c r="D24" s="29" t="s">
        <v>11</v>
      </c>
      <c r="E24" s="30">
        <f>E23*18%</f>
        <v>9900</v>
      </c>
      <c r="F24" s="28"/>
      <c r="G24" s="33">
        <f>G23*18%</f>
        <v>49500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  <c r="HW24" s="54"/>
      <c r="HX24" s="54"/>
      <c r="HY24" s="54"/>
      <c r="HZ24" s="54"/>
      <c r="IA24" s="54"/>
      <c r="IB24" s="54"/>
      <c r="IC24" s="54"/>
      <c r="ID24" s="54"/>
      <c r="IE24" s="54"/>
      <c r="IF24" s="54"/>
      <c r="IG24" s="54"/>
      <c r="IH24" s="54"/>
      <c r="II24" s="54"/>
      <c r="IJ24" s="54"/>
      <c r="IK24" s="54"/>
      <c r="IL24" s="54"/>
      <c r="IM24" s="54"/>
      <c r="IN24" s="54"/>
      <c r="IO24" s="54"/>
      <c r="IP24" s="54"/>
      <c r="IQ24" s="54"/>
      <c r="IR24" s="54"/>
      <c r="IS24" s="54"/>
      <c r="IT24" s="54"/>
      <c r="IU24" s="54"/>
      <c r="IV24" s="54"/>
    </row>
    <row r="25">
      <c r="A25" s="54"/>
      <c r="B25" s="58"/>
      <c r="C25" s="58"/>
      <c r="D25" s="34" t="s">
        <v>5</v>
      </c>
      <c r="E25" s="35">
        <f>SUM(E23:E24)</f>
        <v>64900</v>
      </c>
      <c r="F25" s="31">
        <v>5</v>
      </c>
      <c r="G25" s="35">
        <f>SUM(G23:G24)</f>
        <v>324500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54"/>
      <c r="HV25" s="54"/>
      <c r="HW25" s="54"/>
      <c r="HX25" s="54"/>
      <c r="HY25" s="54"/>
      <c r="HZ25" s="54"/>
      <c r="IA25" s="54"/>
      <c r="IB25" s="54"/>
      <c r="IC25" s="54"/>
      <c r="ID25" s="54"/>
      <c r="IE25" s="54"/>
      <c r="IF25" s="54"/>
      <c r="IG25" s="54"/>
      <c r="IH25" s="54"/>
      <c r="II25" s="54"/>
      <c r="IJ25" s="54"/>
      <c r="IK25" s="54"/>
      <c r="IL25" s="54"/>
      <c r="IM25" s="54"/>
      <c r="IN25" s="54"/>
      <c r="IO25" s="54"/>
      <c r="IP25" s="54"/>
      <c r="IQ25" s="54"/>
      <c r="IR25" s="54"/>
      <c r="IS25" s="54"/>
      <c r="IT25" s="54"/>
      <c r="IU25" s="54"/>
      <c r="IV25" s="54"/>
    </row>
    <row r="26">
      <c r="A26" s="54"/>
      <c r="B26" s="67" t="s">
        <v>20</v>
      </c>
      <c r="C26" s="62"/>
      <c r="D26" s="63"/>
      <c r="E26" s="68">
        <f>E16+E11+E6+E25</f>
        <v>571400</v>
      </c>
      <c r="F26" s="38">
        <v>5</v>
      </c>
      <c r="G26" s="68">
        <f>SUM(G6+G11+G16+G25)</f>
        <v>2857000</v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  <c r="IH26" s="54"/>
      <c r="II26" s="54"/>
      <c r="IJ26" s="54"/>
      <c r="IK26" s="54"/>
      <c r="IL26" s="54"/>
      <c r="IM26" s="54"/>
      <c r="IN26" s="54"/>
      <c r="IO26" s="54"/>
      <c r="IP26" s="54"/>
      <c r="IQ26" s="54"/>
      <c r="IR26" s="54"/>
      <c r="IS26" s="54"/>
      <c r="IT26" s="54"/>
      <c r="IU26" s="54"/>
      <c r="IV26" s="54"/>
    </row>
    <row r="27">
      <c r="A27" s="54"/>
      <c r="B27" s="69"/>
      <c r="C27" s="40"/>
      <c r="D27" s="70" t="s">
        <v>21</v>
      </c>
      <c r="E27" s="71">
        <f>E13+E8+E4+E23</f>
        <v>484237.288135593</v>
      </c>
      <c r="F27" s="48">
        <v>5</v>
      </c>
      <c r="G27" s="71">
        <f>E27*F27</f>
        <v>2421186.44067797</v>
      </c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54"/>
      <c r="HV27" s="54"/>
      <c r="HW27" s="54"/>
      <c r="HX27" s="54"/>
      <c r="HY27" s="54"/>
      <c r="HZ27" s="54"/>
      <c r="IA27" s="54"/>
      <c r="IB27" s="54"/>
      <c r="IC27" s="54"/>
      <c r="ID27" s="54"/>
      <c r="IE27" s="54"/>
      <c r="IF27" s="54"/>
      <c r="IG27" s="54"/>
      <c r="IH27" s="54"/>
      <c r="II27" s="54"/>
      <c r="IJ27" s="54"/>
      <c r="IK27" s="54"/>
      <c r="IL27" s="54"/>
      <c r="IM27" s="54"/>
      <c r="IN27" s="54"/>
      <c r="IO27" s="54"/>
      <c r="IP27" s="54"/>
      <c r="IQ27" s="54"/>
      <c r="IR27" s="54"/>
      <c r="IS27" s="54"/>
      <c r="IT27" s="54"/>
      <c r="IU27" s="54"/>
      <c r="IV27" s="54"/>
    </row>
    <row r="28">
      <c r="A28" s="54"/>
      <c r="B28" s="44"/>
      <c r="C28" s="72"/>
      <c r="D28" s="58"/>
      <c r="E28" s="58"/>
      <c r="F28" s="58"/>
      <c r="G28" s="58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  <c r="IJ28" s="54"/>
      <c r="IK28" s="54"/>
      <c r="IL28" s="54"/>
      <c r="IM28" s="54"/>
      <c r="IN28" s="54"/>
      <c r="IO28" s="54"/>
      <c r="IP28" s="54"/>
      <c r="IQ28" s="54"/>
      <c r="IR28" s="54"/>
      <c r="IS28" s="54"/>
      <c r="IT28" s="54"/>
      <c r="IU28" s="54"/>
      <c r="IV28" s="54"/>
    </row>
    <row r="29">
      <c r="A29" s="54"/>
      <c r="B29" s="44"/>
      <c r="C29" s="72"/>
      <c r="D29" s="46" t="s">
        <v>22</v>
      </c>
      <c r="E29" s="73">
        <f>E27*18%</f>
        <v>87162.7118644068</v>
      </c>
      <c r="F29" s="48">
        <v>5</v>
      </c>
      <c r="G29" s="74">
        <f>E29*F29</f>
        <v>435813.559322034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  <c r="IJ29" s="54"/>
      <c r="IK29" s="54"/>
      <c r="IL29" s="54"/>
      <c r="IM29" s="54"/>
      <c r="IN29" s="54"/>
      <c r="IO29" s="54"/>
      <c r="IP29" s="54"/>
      <c r="IQ29" s="54"/>
      <c r="IR29" s="54"/>
      <c r="IS29" s="54"/>
      <c r="IT29" s="54"/>
      <c r="IU29" s="54"/>
      <c r="IV29" s="54"/>
    </row>
    <row r="30">
      <c r="A30" s="54"/>
      <c r="B30" s="75"/>
      <c r="C30" s="63"/>
      <c r="D30" s="51" t="s">
        <v>23</v>
      </c>
      <c r="E30" s="52">
        <f>E27+E29</f>
        <v>571400</v>
      </c>
      <c r="F30" s="53">
        <v>5</v>
      </c>
      <c r="G30" s="52">
        <f>E30*F30</f>
        <v>2857000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/>
      <c r="IM30" s="54"/>
      <c r="IN30" s="54"/>
      <c r="IO30" s="54"/>
      <c r="IP30" s="54"/>
      <c r="IQ30" s="54"/>
      <c r="IR30" s="54"/>
      <c r="IS30" s="54"/>
      <c r="IT30" s="54"/>
      <c r="IU30" s="54"/>
      <c r="IV30" s="54"/>
    </row>
  </sheetData>
  <mergeCells count="30">
    <mergeCell ref="B4:B6"/>
    <mergeCell ref="C4:C6"/>
    <mergeCell ref="B7:G7"/>
    <mergeCell ref="B8:B11"/>
    <mergeCell ref="D8:D9"/>
    <mergeCell ref="E8:E9"/>
    <mergeCell ref="G8:G9"/>
    <mergeCell ref="C8:C11"/>
    <mergeCell ref="B12:G12"/>
    <mergeCell ref="C13:C16"/>
    <mergeCell ref="D13:D14"/>
    <mergeCell ref="E13:E14"/>
    <mergeCell ref="F13:F14"/>
    <mergeCell ref="B17:G17"/>
    <mergeCell ref="B13:B16"/>
    <mergeCell ref="C18:C21"/>
    <mergeCell ref="D18:D19"/>
    <mergeCell ref="E18:E19"/>
    <mergeCell ref="F18:F19"/>
    <mergeCell ref="G18:G19"/>
    <mergeCell ref="B22:G22"/>
    <mergeCell ref="D27:D28"/>
    <mergeCell ref="B30:C30"/>
    <mergeCell ref="B18:B21"/>
    <mergeCell ref="B23:B25"/>
    <mergeCell ref="C23:C25"/>
    <mergeCell ref="B26:D26"/>
    <mergeCell ref="E27:E28"/>
    <mergeCell ref="F27:F28"/>
    <mergeCell ref="G27:G28"/>
  </mergeCells>
  <drawing r:id="rId1"/>
</worksheet>
</file>