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ashis\Desktop\STEM Learning\STEM Documents\MSC\Proposal\FACOR\"/>
    </mc:Choice>
  </mc:AlternateContent>
  <xr:revisionPtr revIDLastSave="0" documentId="13_ncr:1_{B7DE62AA-D4CA-410A-BEA4-6E37C776943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1yr Budg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7" i="1" l="1"/>
  <c r="E29" i="1" s="1"/>
  <c r="E24" i="1"/>
  <c r="E25" i="1" s="1"/>
  <c r="G23" i="1"/>
  <c r="G20" i="1"/>
  <c r="E20" i="1"/>
  <c r="E21" i="1" s="1"/>
  <c r="E15" i="1"/>
  <c r="E16" i="1" s="1"/>
  <c r="G13" i="1"/>
  <c r="E10" i="1"/>
  <c r="E11" i="1" s="1"/>
  <c r="G8" i="1"/>
  <c r="G10" i="1" s="1"/>
  <c r="G11" i="1" s="1"/>
  <c r="E5" i="1"/>
  <c r="E6" i="1" s="1"/>
  <c r="E26" i="1" s="1"/>
  <c r="G4" i="1"/>
  <c r="G27" i="1" l="1"/>
  <c r="G29" i="1" s="1"/>
  <c r="G30" i="1" s="1"/>
  <c r="E30" i="1"/>
  <c r="G5" i="1"/>
  <c r="G6" i="1" s="1"/>
  <c r="G24" i="1"/>
  <c r="G25" i="1" s="1"/>
  <c r="G15" i="1"/>
  <c r="G16" i="1" s="1"/>
  <c r="G26" i="1" l="1"/>
</calcChain>
</file>

<file path=xl/sharedStrings.xml><?xml version="1.0" encoding="utf-8"?>
<sst xmlns="http://schemas.openxmlformats.org/spreadsheetml/2006/main" count="31" uniqueCount="25">
  <si>
    <t>The budget is for 1 school for 1 MSC for 1 Year</t>
  </si>
  <si>
    <t>SR.NO</t>
  </si>
  <si>
    <t>ITEM</t>
  </si>
  <si>
    <t>DESCRIPTION</t>
  </si>
  <si>
    <t>COST</t>
  </si>
  <si>
    <t>NOS OF SCHOOLS</t>
  </si>
  <si>
    <t>TOTAL</t>
  </si>
  <si>
    <t>MINI SCIENCE CENTRE</t>
  </si>
  <si>
    <t>TAXES @ 18%</t>
  </si>
  <si>
    <t xml:space="preserve">TRAINING OF TEACHERS (TTP) </t>
  </si>
  <si>
    <t>TAXES @18%</t>
  </si>
  <si>
    <t xml:space="preserve">TOTAL </t>
  </si>
  <si>
    <t>MONITORING &amp; EVALUATION</t>
  </si>
  <si>
    <t>ANNUAL MAINTENANCE CONTRACT</t>
  </si>
  <si>
    <t>CLEANING SERVICING &amp; IF REPLACEMENT (if any)</t>
  </si>
  <si>
    <t>GST@18%</t>
  </si>
  <si>
    <t>TOTAL COST INCLUDING GST</t>
  </si>
  <si>
    <t>SET UP OF PLATFORMS &amp; ELECTRIC CONNECTIONS</t>
  </si>
  <si>
    <t>TEACHERS TRAINING PROGRAMME -2 (FRESHER TEACHERS TRAINING PROGRAMME - FTTP &amp; REFRESHERS TEACHERS TRAINING PROGRAMME - RTTP)</t>
  </si>
  <si>
    <t>TOTAL - 2 VISITS IN INDIVIDUAL SCHOOLS TO CONDUCT BASELINE &amp; ENDLINE SURVEY</t>
  </si>
  <si>
    <t>INFRASTRUCTURE</t>
  </si>
  <si>
    <t>TAXES @ 18% ( cost applicable from second year)</t>
  </si>
  <si>
    <t>NET COST FOR PER SCHOOLS (1+2+3+5)</t>
  </si>
  <si>
    <t xml:space="preserve">80 MODELS + 80 USERS PLACARD+ 37 COLOURFUL BACKGROUNDS + 1 SAFETY PLACARD + 1 TEACHERS MANUAL+ 1 GATE BANNER INCLUDES INSTALLATION &amp; DELIVERY </t>
  </si>
  <si>
    <t>TOTAL (1+2+3+5)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</si>
</sst>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6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center"/>
    </xf>
    <xf numFmtId="3" fontId="2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3" borderId="6" xfId="0" applyFont="1" applyFill="1" applyBorder="1" applyAlignment="1">
      <alignment vertical="center"/>
    </xf>
    <xf numFmtId="3" fontId="2" fillId="3" borderId="6" xfId="0" applyNumberFormat="1" applyFont="1" applyFill="1" applyBorder="1" applyAlignment="1">
      <alignment horizontal="center" vertical="center"/>
    </xf>
    <xf numFmtId="3" fontId="2" fillId="3" borderId="7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3" borderId="6" xfId="0" applyFont="1" applyFill="1" applyBorder="1" applyAlignment="1">
      <alignment vertical="center"/>
    </xf>
    <xf numFmtId="0" fontId="3" fillId="0" borderId="4" xfId="0" applyFont="1" applyBorder="1" applyAlignment="1">
      <alignment vertical="center" wrapText="1"/>
    </xf>
    <xf numFmtId="3" fontId="2" fillId="0" borderId="4" xfId="0" applyNumberFormat="1" applyFont="1" applyBorder="1" applyAlignment="1">
      <alignment horizontal="center" vertical="center"/>
    </xf>
    <xf numFmtId="3" fontId="2" fillId="3" borderId="4" xfId="0" applyNumberFormat="1" applyFont="1" applyFill="1" applyBorder="1" applyAlignment="1">
      <alignment horizontal="center" vertical="center" wrapText="1"/>
    </xf>
    <xf numFmtId="3" fontId="1" fillId="5" borderId="3" xfId="0" applyNumberFormat="1" applyFont="1" applyFill="1" applyBorder="1" applyAlignment="1">
      <alignment horizontal="center" vertical="center"/>
    </xf>
    <xf numFmtId="3" fontId="2" fillId="5" borderId="4" xfId="0" applyNumberFormat="1" applyFont="1" applyFill="1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center" vertical="center"/>
    </xf>
    <xf numFmtId="0" fontId="2" fillId="3" borderId="4" xfId="0" applyFont="1" applyFill="1" applyBorder="1" applyAlignment="1">
      <alignment vertical="center" wrapText="1"/>
    </xf>
    <xf numFmtId="3" fontId="2" fillId="3" borderId="4" xfId="0" applyNumberFormat="1" applyFont="1" applyFill="1" applyBorder="1" applyAlignment="1">
      <alignment horizontal="center" vertical="center"/>
    </xf>
    <xf numFmtId="3" fontId="1" fillId="6" borderId="4" xfId="0" applyNumberFormat="1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vertical="center" wrapText="1"/>
    </xf>
    <xf numFmtId="0" fontId="2" fillId="7" borderId="11" xfId="0" applyFont="1" applyFill="1" applyBorder="1" applyAlignment="1">
      <alignment horizontal="center" vertical="center"/>
    </xf>
    <xf numFmtId="0" fontId="2" fillId="7" borderId="0" xfId="0" applyFont="1" applyFill="1" applyAlignment="1">
      <alignment vertical="center" wrapText="1"/>
    </xf>
    <xf numFmtId="3" fontId="1" fillId="7" borderId="0" xfId="0" applyNumberFormat="1" applyFont="1" applyFill="1" applyAlignment="1">
      <alignment horizontal="center" vertical="center"/>
    </xf>
    <xf numFmtId="3" fontId="1" fillId="7" borderId="6" xfId="0" applyNumberFormat="1" applyFont="1" applyFill="1" applyBorder="1" applyAlignment="1">
      <alignment horizontal="center" vertical="center"/>
    </xf>
    <xf numFmtId="3" fontId="2" fillId="7" borderId="5" xfId="0" applyNumberFormat="1" applyFont="1" applyFill="1" applyBorder="1" applyAlignment="1">
      <alignment horizontal="center" vertical="center" wrapText="1"/>
    </xf>
    <xf numFmtId="0" fontId="5" fillId="7" borderId="5" xfId="1" applyFont="1" applyFill="1" applyBorder="1" applyAlignment="1">
      <alignment vertical="center"/>
    </xf>
    <xf numFmtId="0" fontId="1" fillId="6" borderId="4" xfId="0" applyFont="1" applyFill="1" applyBorder="1" applyAlignment="1">
      <alignment vertical="center"/>
    </xf>
    <xf numFmtId="3" fontId="2" fillId="6" borderId="4" xfId="0" applyNumberFormat="1" applyFont="1" applyFill="1" applyBorder="1" applyAlignment="1">
      <alignment horizontal="center" vertical="center" wrapText="1"/>
    </xf>
    <xf numFmtId="0" fontId="1" fillId="7" borderId="5" xfId="0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/>
    </xf>
    <xf numFmtId="3" fontId="1" fillId="7" borderId="5" xfId="0" applyNumberFormat="1" applyFont="1" applyFill="1" applyBorder="1" applyAlignment="1">
      <alignment horizontal="center" vertical="center"/>
    </xf>
    <xf numFmtId="3" fontId="1" fillId="7" borderId="8" xfId="0" applyNumberFormat="1" applyFont="1" applyFill="1" applyBorder="1" applyAlignment="1">
      <alignment horizontal="center" vertical="center"/>
    </xf>
    <xf numFmtId="3" fontId="2" fillId="7" borderId="5" xfId="0" applyNumberFormat="1" applyFont="1" applyFill="1" applyBorder="1" applyAlignment="1">
      <alignment horizontal="center" vertical="center" wrapText="1"/>
    </xf>
    <xf numFmtId="3" fontId="2" fillId="7" borderId="8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center"/>
    </xf>
    <xf numFmtId="3" fontId="2" fillId="0" borderId="8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3" fontId="0" fillId="0" borderId="0" xfId="0" applyNumberFormat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30"/>
  <sheetViews>
    <sheetView tabSelected="1" topLeftCell="A20" zoomScaleNormal="100" workbookViewId="0">
      <selection activeCell="I28" sqref="I28"/>
    </sheetView>
  </sheetViews>
  <sheetFormatPr defaultColWidth="9.140625" defaultRowHeight="15" x14ac:dyDescent="0.25"/>
  <cols>
    <col min="1" max="1" width="9.140625" style="3"/>
    <col min="2" max="2" width="6.5703125" style="1" customWidth="1"/>
    <col min="3" max="3" width="15.42578125" style="2" customWidth="1"/>
    <col min="4" max="4" width="34.7109375" style="3" customWidth="1"/>
    <col min="5" max="5" width="11.5703125" style="1" customWidth="1"/>
    <col min="6" max="6" width="11" style="4" customWidth="1"/>
    <col min="7" max="7" width="13.42578125" style="1" bestFit="1" customWidth="1"/>
    <col min="8" max="11" width="9.140625" style="3"/>
    <col min="12" max="12" width="10.42578125" style="3" bestFit="1" customWidth="1"/>
    <col min="13" max="13" width="15.42578125" style="3" bestFit="1" customWidth="1"/>
    <col min="14" max="16384" width="9.140625" style="3"/>
  </cols>
  <sheetData>
    <row r="1" spans="2:12" ht="15.75" thickBot="1" x14ac:dyDescent="0.3"/>
    <row r="2" spans="2:12" ht="15.75" thickBot="1" x14ac:dyDescent="0.3">
      <c r="B2" s="60" t="s">
        <v>0</v>
      </c>
      <c r="C2" s="61"/>
      <c r="D2" s="61"/>
      <c r="E2" s="61"/>
      <c r="F2" s="61"/>
      <c r="G2" s="62"/>
    </row>
    <row r="3" spans="2:12" s="2" customFormat="1" ht="26.25" thickBot="1" x14ac:dyDescent="0.3">
      <c r="B3" s="5" t="s">
        <v>1</v>
      </c>
      <c r="C3" s="6" t="s">
        <v>2</v>
      </c>
      <c r="D3" s="6" t="s">
        <v>3</v>
      </c>
      <c r="E3" s="7" t="s">
        <v>4</v>
      </c>
      <c r="F3" s="7" t="s">
        <v>5</v>
      </c>
      <c r="G3" s="7" t="s">
        <v>6</v>
      </c>
    </row>
    <row r="4" spans="2:12" ht="64.5" thickBot="1" x14ac:dyDescent="0.3">
      <c r="B4" s="53">
        <v>1</v>
      </c>
      <c r="C4" s="55" t="s">
        <v>7</v>
      </c>
      <c r="D4" s="8" t="s">
        <v>23</v>
      </c>
      <c r="E4" s="9">
        <v>386635</v>
      </c>
      <c r="F4" s="10">
        <v>3</v>
      </c>
      <c r="G4" s="9">
        <f>E4*F4</f>
        <v>1159905</v>
      </c>
      <c r="L4" s="63"/>
    </row>
    <row r="5" spans="2:12" ht="15.75" thickBot="1" x14ac:dyDescent="0.3">
      <c r="B5" s="54"/>
      <c r="C5" s="56"/>
      <c r="D5" s="11" t="s">
        <v>8</v>
      </c>
      <c r="E5" s="12">
        <f>E4*18%</f>
        <v>69594.3</v>
      </c>
      <c r="F5" s="13"/>
      <c r="G5" s="12">
        <f>G4*18%</f>
        <v>208782.9</v>
      </c>
    </row>
    <row r="6" spans="2:12" ht="15.75" thickBot="1" x14ac:dyDescent="0.3">
      <c r="B6" s="54"/>
      <c r="C6" s="56"/>
      <c r="D6" s="14" t="s">
        <v>6</v>
      </c>
      <c r="E6" s="15">
        <f>E4+E5</f>
        <v>456229.3</v>
      </c>
      <c r="F6" s="16">
        <v>3</v>
      </c>
      <c r="G6" s="15">
        <f>G4+G5</f>
        <v>1368687.9</v>
      </c>
    </row>
    <row r="7" spans="2:12" ht="15.75" thickBot="1" x14ac:dyDescent="0.3">
      <c r="B7" s="50"/>
      <c r="C7" s="51"/>
      <c r="D7" s="51"/>
      <c r="E7" s="51"/>
      <c r="F7" s="51"/>
      <c r="G7" s="52"/>
    </row>
    <row r="8" spans="2:12" x14ac:dyDescent="0.25">
      <c r="B8" s="53">
        <v>2</v>
      </c>
      <c r="C8" s="55" t="s">
        <v>9</v>
      </c>
      <c r="D8" s="55" t="s">
        <v>18</v>
      </c>
      <c r="E8" s="58">
        <v>40000</v>
      </c>
      <c r="F8" s="55">
        <v>3</v>
      </c>
      <c r="G8" s="58">
        <f>E8*F8</f>
        <v>120000</v>
      </c>
    </row>
    <row r="9" spans="2:12" ht="50.25" customHeight="1" thickBot="1" x14ac:dyDescent="0.3">
      <c r="B9" s="54"/>
      <c r="C9" s="56"/>
      <c r="D9" s="57"/>
      <c r="E9" s="59"/>
      <c r="F9" s="56"/>
      <c r="G9" s="59"/>
      <c r="L9" s="63"/>
    </row>
    <row r="10" spans="2:12" ht="15.75" thickBot="1" x14ac:dyDescent="0.3">
      <c r="B10" s="54"/>
      <c r="C10" s="56"/>
      <c r="D10" s="17" t="s">
        <v>10</v>
      </c>
      <c r="E10" s="12">
        <f>E8*18%</f>
        <v>7200</v>
      </c>
      <c r="F10" s="18"/>
      <c r="G10" s="12">
        <f>G8*18%</f>
        <v>21600</v>
      </c>
    </row>
    <row r="11" spans="2:12" ht="15.75" thickBot="1" x14ac:dyDescent="0.3">
      <c r="B11" s="54"/>
      <c r="C11" s="57"/>
      <c r="D11" s="19" t="s">
        <v>11</v>
      </c>
      <c r="E11" s="15">
        <f>E8+E10</f>
        <v>47200</v>
      </c>
      <c r="F11" s="16">
        <v>3</v>
      </c>
      <c r="G11" s="15">
        <f>G8+G10</f>
        <v>141600</v>
      </c>
    </row>
    <row r="12" spans="2:12" ht="15.75" thickBot="1" x14ac:dyDescent="0.3">
      <c r="B12" s="50"/>
      <c r="C12" s="51"/>
      <c r="D12" s="51"/>
      <c r="E12" s="51"/>
      <c r="F12" s="51"/>
      <c r="G12" s="52"/>
    </row>
    <row r="13" spans="2:12" x14ac:dyDescent="0.25">
      <c r="B13" s="53">
        <v>3</v>
      </c>
      <c r="C13" s="55" t="s">
        <v>12</v>
      </c>
      <c r="D13" s="55" t="s">
        <v>19</v>
      </c>
      <c r="E13" s="58">
        <v>40000</v>
      </c>
      <c r="F13" s="55">
        <v>3</v>
      </c>
      <c r="G13" s="58">
        <f>E13*F13</f>
        <v>120000</v>
      </c>
    </row>
    <row r="14" spans="2:12" ht="27" customHeight="1" thickBot="1" x14ac:dyDescent="0.3">
      <c r="B14" s="54"/>
      <c r="C14" s="56"/>
      <c r="D14" s="57"/>
      <c r="E14" s="59"/>
      <c r="F14" s="56"/>
      <c r="G14" s="59"/>
    </row>
    <row r="15" spans="2:12" ht="15.75" thickBot="1" x14ac:dyDescent="0.3">
      <c r="B15" s="54"/>
      <c r="C15" s="56"/>
      <c r="D15" s="17" t="s">
        <v>8</v>
      </c>
      <c r="E15" s="12">
        <f>E13*18%</f>
        <v>7200</v>
      </c>
      <c r="F15" s="13"/>
      <c r="G15" s="12">
        <f>G13*18%</f>
        <v>21600</v>
      </c>
    </row>
    <row r="16" spans="2:12" ht="15.75" thickBot="1" x14ac:dyDescent="0.3">
      <c r="B16" s="54"/>
      <c r="C16" s="56"/>
      <c r="D16" s="19" t="s">
        <v>6</v>
      </c>
      <c r="E16" s="15">
        <f>E13+E15</f>
        <v>47200</v>
      </c>
      <c r="F16" s="16">
        <v>3</v>
      </c>
      <c r="G16" s="15">
        <f>G13+G15</f>
        <v>141600</v>
      </c>
    </row>
    <row r="17" spans="2:7" ht="15.75" thickBot="1" x14ac:dyDescent="0.3">
      <c r="B17" s="50"/>
      <c r="C17" s="51"/>
      <c r="D17" s="51"/>
      <c r="E17" s="51"/>
      <c r="F17" s="51"/>
      <c r="G17" s="52"/>
    </row>
    <row r="18" spans="2:7" x14ac:dyDescent="0.25">
      <c r="B18" s="53">
        <v>4</v>
      </c>
      <c r="C18" s="55" t="s">
        <v>13</v>
      </c>
      <c r="D18" s="55" t="s">
        <v>14</v>
      </c>
      <c r="E18" s="58">
        <v>40000</v>
      </c>
      <c r="F18" s="55">
        <v>3</v>
      </c>
      <c r="G18" s="58">
        <v>40000</v>
      </c>
    </row>
    <row r="19" spans="2:7" ht="15.75" thickBot="1" x14ac:dyDescent="0.3">
      <c r="B19" s="54"/>
      <c r="C19" s="56"/>
      <c r="D19" s="57"/>
      <c r="E19" s="59"/>
      <c r="F19" s="56"/>
      <c r="G19" s="59"/>
    </row>
    <row r="20" spans="2:7" ht="26.25" thickBot="1" x14ac:dyDescent="0.3">
      <c r="B20" s="54"/>
      <c r="C20" s="56"/>
      <c r="D20" s="20" t="s">
        <v>21</v>
      </c>
      <c r="E20" s="21">
        <f>E18*18%</f>
        <v>7200</v>
      </c>
      <c r="F20" s="13"/>
      <c r="G20" s="12">
        <f>G18*18%</f>
        <v>7200</v>
      </c>
    </row>
    <row r="21" spans="2:7" ht="15.75" thickBot="1" x14ac:dyDescent="0.3">
      <c r="B21" s="54"/>
      <c r="C21" s="56"/>
      <c r="D21" s="19" t="s">
        <v>6</v>
      </c>
      <c r="E21" s="15">
        <f>SUM(E18:E20)</f>
        <v>47200</v>
      </c>
      <c r="F21" s="22">
        <v>3</v>
      </c>
      <c r="G21" s="15">
        <v>0</v>
      </c>
    </row>
    <row r="22" spans="2:7" ht="15.75" thickBot="1" x14ac:dyDescent="0.3">
      <c r="B22" s="50"/>
      <c r="C22" s="51"/>
      <c r="D22" s="51"/>
      <c r="E22" s="51"/>
      <c r="F22" s="51"/>
      <c r="G22" s="52"/>
    </row>
    <row r="23" spans="2:7" ht="26.25" thickBot="1" x14ac:dyDescent="0.3">
      <c r="B23" s="53">
        <v>5</v>
      </c>
      <c r="C23" s="55" t="s">
        <v>20</v>
      </c>
      <c r="D23" s="8" t="s">
        <v>17</v>
      </c>
      <c r="E23" s="9">
        <v>40000</v>
      </c>
      <c r="F23" s="8">
        <v>3</v>
      </c>
      <c r="G23" s="9">
        <f>E23*F23</f>
        <v>120000</v>
      </c>
    </row>
    <row r="24" spans="2:7" ht="15.75" thickBot="1" x14ac:dyDescent="0.3">
      <c r="B24" s="54"/>
      <c r="C24" s="56"/>
      <c r="D24" s="20" t="s">
        <v>10</v>
      </c>
      <c r="E24" s="21">
        <f>E23*18%</f>
        <v>7200</v>
      </c>
      <c r="F24" s="13"/>
      <c r="G24" s="25">
        <f>G23*18%</f>
        <v>21600</v>
      </c>
    </row>
    <row r="25" spans="2:7" ht="15.75" thickBot="1" x14ac:dyDescent="0.3">
      <c r="B25" s="54"/>
      <c r="C25" s="56"/>
      <c r="D25" s="26" t="s">
        <v>6</v>
      </c>
      <c r="E25" s="27">
        <f>SUM(E23:E24)</f>
        <v>47200</v>
      </c>
      <c r="F25" s="22">
        <v>3</v>
      </c>
      <c r="G25" s="27">
        <f>SUM(G23:G24)</f>
        <v>141600</v>
      </c>
    </row>
    <row r="26" spans="2:7" ht="15.75" thickBot="1" x14ac:dyDescent="0.3">
      <c r="B26" s="47" t="s">
        <v>24</v>
      </c>
      <c r="C26" s="48"/>
      <c r="D26" s="49"/>
      <c r="E26" s="23">
        <f>E16+E11+E6+E25</f>
        <v>597829.30000000005</v>
      </c>
      <c r="F26" s="24">
        <v>3</v>
      </c>
      <c r="G26" s="23">
        <f>SUM(G6+G11+G16+G25)</f>
        <v>1793487.9</v>
      </c>
    </row>
    <row r="27" spans="2:7" x14ac:dyDescent="0.25">
      <c r="B27" s="29"/>
      <c r="C27" s="30"/>
      <c r="D27" s="39" t="s">
        <v>22</v>
      </c>
      <c r="E27" s="41">
        <f>E13+E8+E4+E23</f>
        <v>506635</v>
      </c>
      <c r="F27" s="43">
        <v>3</v>
      </c>
      <c r="G27" s="41">
        <f>G13+G8+G4+G23</f>
        <v>1519905</v>
      </c>
    </row>
    <row r="28" spans="2:7" ht="15.75" thickBot="1" x14ac:dyDescent="0.3">
      <c r="B28" s="31"/>
      <c r="C28" s="32"/>
      <c r="D28" s="40"/>
      <c r="E28" s="42"/>
      <c r="F28" s="44"/>
      <c r="G28" s="42"/>
    </row>
    <row r="29" spans="2:7" ht="15.75" thickBot="1" x14ac:dyDescent="0.3">
      <c r="B29" s="31"/>
      <c r="C29" s="32"/>
      <c r="D29" s="36" t="s">
        <v>15</v>
      </c>
      <c r="E29" s="33">
        <f>E27*18%</f>
        <v>91194.3</v>
      </c>
      <c r="F29" s="35">
        <v>3</v>
      </c>
      <c r="G29" s="34">
        <f>G27*18%</f>
        <v>273582.89999999997</v>
      </c>
    </row>
    <row r="30" spans="2:7" ht="15.75" thickBot="1" x14ac:dyDescent="0.3">
      <c r="B30" s="45"/>
      <c r="C30" s="46"/>
      <c r="D30" s="37" t="s">
        <v>16</v>
      </c>
      <c r="E30" s="28">
        <f>E27+E29</f>
        <v>597829.30000000005</v>
      </c>
      <c r="F30" s="38">
        <v>3</v>
      </c>
      <c r="G30" s="28">
        <f>G27+G29</f>
        <v>1793487.9</v>
      </c>
    </row>
  </sheetData>
  <mergeCells count="33">
    <mergeCell ref="G13:G14"/>
    <mergeCell ref="B2:G2"/>
    <mergeCell ref="B4:B6"/>
    <mergeCell ref="C4:C6"/>
    <mergeCell ref="B7:G7"/>
    <mergeCell ref="B8:B11"/>
    <mergeCell ref="C8:C11"/>
    <mergeCell ref="D8:D9"/>
    <mergeCell ref="E8:E9"/>
    <mergeCell ref="F8:F9"/>
    <mergeCell ref="G8:G9"/>
    <mergeCell ref="B12:G12"/>
    <mergeCell ref="B13:B16"/>
    <mergeCell ref="C13:C16"/>
    <mergeCell ref="D13:D14"/>
    <mergeCell ref="E13:E14"/>
    <mergeCell ref="F13:F14"/>
    <mergeCell ref="B26:D26"/>
    <mergeCell ref="B17:G17"/>
    <mergeCell ref="B18:B21"/>
    <mergeCell ref="C18:C21"/>
    <mergeCell ref="D18:D19"/>
    <mergeCell ref="E18:E19"/>
    <mergeCell ref="F18:F19"/>
    <mergeCell ref="G18:G19"/>
    <mergeCell ref="B22:G22"/>
    <mergeCell ref="B23:B25"/>
    <mergeCell ref="C23:C25"/>
    <mergeCell ref="D27:D28"/>
    <mergeCell ref="E27:E28"/>
    <mergeCell ref="F27:F28"/>
    <mergeCell ref="G27:G28"/>
    <mergeCell ref="B30:C30"/>
  </mergeCells>
  <hyperlinks>
    <hyperlink ref="D29" r:id="rId1" xr:uid="{00000000-0004-0000-0000-000000000000}"/>
  </hyperlinks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1yr 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Ashish Sahu</cp:lastModifiedBy>
  <dcterms:created xsi:type="dcterms:W3CDTF">2020-05-06T15:38:33Z</dcterms:created>
  <dcterms:modified xsi:type="dcterms:W3CDTF">2024-03-11T10:23:34Z</dcterms:modified>
</cp:coreProperties>
</file>