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1870" windowHeight="9360"/>
  </bookViews>
  <sheets>
    <sheet name="Budget Summary" sheetId="2" r:id="rId1"/>
    <sheet name="Cost Break-up" sheetId="3" r:id="rId2"/>
    <sheet name="Teachers Training" sheetId="4" r:id="rId3"/>
    <sheet name="AMC Cost Break-up"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H179" i="3" l="1"/>
  <c r="H180" i="3"/>
  <c r="E12" i="4" l="1"/>
  <c r="E3" i="5" l="1"/>
  <c r="F3" i="5" s="1"/>
  <c r="E3" i="4"/>
  <c r="F3" i="4" s="1"/>
  <c r="H166" i="3" l="1"/>
  <c r="H186" i="3" l="1"/>
  <c r="H185" i="3"/>
  <c r="H184" i="3"/>
  <c r="J184" i="3" s="1"/>
  <c r="H182" i="3"/>
  <c r="H181" i="3"/>
  <c r="J181" i="3" s="1"/>
  <c r="K181" i="3" s="1"/>
  <c r="J180" i="3"/>
  <c r="K180" i="3" s="1"/>
  <c r="J179" i="3"/>
  <c r="H175" i="3"/>
  <c r="H174" i="3"/>
  <c r="J174" i="3" s="1"/>
  <c r="K174" i="3" s="1"/>
  <c r="H173" i="3"/>
  <c r="J173" i="3" s="1"/>
  <c r="K173" i="3" s="1"/>
  <c r="H172" i="3"/>
  <c r="J172" i="3" s="1"/>
  <c r="H171" i="3"/>
  <c r="J171" i="3" s="1"/>
  <c r="K171" i="3" s="1"/>
  <c r="H170" i="3"/>
  <c r="H168" i="3"/>
  <c r="J168" i="3" s="1"/>
  <c r="H167" i="3"/>
  <c r="H164" i="3"/>
  <c r="J164" i="3" s="1"/>
  <c r="K164" i="3" s="1"/>
  <c r="H163" i="3"/>
  <c r="H159" i="3"/>
  <c r="H158" i="3"/>
  <c r="J158" i="3" s="1"/>
  <c r="K158" i="3" s="1"/>
  <c r="H157" i="3"/>
  <c r="J157" i="3" s="1"/>
  <c r="K157" i="3" s="1"/>
  <c r="H155" i="3"/>
  <c r="J155" i="3" s="1"/>
  <c r="H154" i="3"/>
  <c r="H153" i="3"/>
  <c r="J153" i="3" s="1"/>
  <c r="K153" i="3" s="1"/>
  <c r="H152" i="3"/>
  <c r="J152" i="3" s="1"/>
  <c r="K152" i="3" s="1"/>
  <c r="H151" i="3"/>
  <c r="H150" i="3"/>
  <c r="J150" i="3" s="1"/>
  <c r="K150" i="3" s="1"/>
  <c r="H149" i="3"/>
  <c r="H148" i="3"/>
  <c r="H147" i="3"/>
  <c r="H146" i="3"/>
  <c r="J146" i="3" s="1"/>
  <c r="K146" i="3" s="1"/>
  <c r="H145" i="3"/>
  <c r="J145" i="3" s="1"/>
  <c r="K145" i="3" s="1"/>
  <c r="H144" i="3"/>
  <c r="H143" i="3"/>
  <c r="J143" i="3" s="1"/>
  <c r="K143" i="3" s="1"/>
  <c r="H142" i="3"/>
  <c r="J142" i="3" s="1"/>
  <c r="H141" i="3"/>
  <c r="H140" i="3"/>
  <c r="J140" i="3" s="1"/>
  <c r="K140" i="3" s="1"/>
  <c r="H139" i="3"/>
  <c r="H138" i="3"/>
  <c r="H137" i="3"/>
  <c r="H136" i="3"/>
  <c r="J136" i="3" s="1"/>
  <c r="K136" i="3" s="1"/>
  <c r="H135" i="3"/>
  <c r="H134" i="3"/>
  <c r="H133" i="3"/>
  <c r="H132" i="3"/>
  <c r="J132" i="3" s="1"/>
  <c r="K132" i="3" s="1"/>
  <c r="H131" i="3"/>
  <c r="J131" i="3" s="1"/>
  <c r="K131" i="3" s="1"/>
  <c r="H130" i="3"/>
  <c r="J130" i="3" s="1"/>
  <c r="H129" i="3"/>
  <c r="J129" i="3" s="1"/>
  <c r="K129" i="3" s="1"/>
  <c r="H128" i="3"/>
  <c r="J128" i="3" s="1"/>
  <c r="K128" i="3" s="1"/>
  <c r="H127" i="3"/>
  <c r="J127" i="3" s="1"/>
  <c r="H126" i="3"/>
  <c r="H125" i="3"/>
  <c r="J125" i="3" s="1"/>
  <c r="K125" i="3" s="1"/>
  <c r="H124" i="3"/>
  <c r="J124" i="3" s="1"/>
  <c r="K124" i="3" s="1"/>
  <c r="H123" i="3"/>
  <c r="H122" i="3"/>
  <c r="H121" i="3"/>
  <c r="J121" i="3" s="1"/>
  <c r="K121" i="3" s="1"/>
  <c r="H120" i="3"/>
  <c r="H119" i="3"/>
  <c r="H118" i="3"/>
  <c r="H117" i="3"/>
  <c r="J117" i="3" s="1"/>
  <c r="K117" i="3" s="1"/>
  <c r="H116" i="3"/>
  <c r="J116" i="3" s="1"/>
  <c r="K116" i="3" s="1"/>
  <c r="H115" i="3"/>
  <c r="H114" i="3"/>
  <c r="H113" i="3"/>
  <c r="J113" i="3" s="1"/>
  <c r="K113" i="3" s="1"/>
  <c r="H112" i="3"/>
  <c r="J112" i="3" s="1"/>
  <c r="H111" i="3"/>
  <c r="J111" i="3" s="1"/>
  <c r="H110" i="3"/>
  <c r="H109" i="3"/>
  <c r="J109" i="3" s="1"/>
  <c r="K109" i="3" s="1"/>
  <c r="H108" i="3"/>
  <c r="J108" i="3" s="1"/>
  <c r="H107" i="3"/>
  <c r="H106" i="3"/>
  <c r="H105" i="3"/>
  <c r="J105" i="3" s="1"/>
  <c r="K105" i="3" s="1"/>
  <c r="H104" i="3"/>
  <c r="H103" i="3"/>
  <c r="H102" i="3"/>
  <c r="H101" i="3"/>
  <c r="H100" i="3"/>
  <c r="H99" i="3"/>
  <c r="H98" i="3"/>
  <c r="J98" i="3" s="1"/>
  <c r="K98" i="3" s="1"/>
  <c r="H97" i="3"/>
  <c r="J97" i="3" s="1"/>
  <c r="K97" i="3" s="1"/>
  <c r="H96" i="3"/>
  <c r="J96" i="3" s="1"/>
  <c r="H95" i="3"/>
  <c r="H94" i="3"/>
  <c r="J94" i="3" s="1"/>
  <c r="K94" i="3" s="1"/>
  <c r="H93" i="3"/>
  <c r="J93" i="3" s="1"/>
  <c r="K93" i="3" s="1"/>
  <c r="H92" i="3"/>
  <c r="H91" i="3"/>
  <c r="H90" i="3"/>
  <c r="J90" i="3" s="1"/>
  <c r="K90" i="3" s="1"/>
  <c r="H89" i="3"/>
  <c r="H88" i="3"/>
  <c r="H87" i="3"/>
  <c r="J87" i="3" s="1"/>
  <c r="K87" i="3" s="1"/>
  <c r="H86" i="3"/>
  <c r="H85" i="3"/>
  <c r="J85" i="3" s="1"/>
  <c r="H84" i="3"/>
  <c r="H83" i="3"/>
  <c r="J83" i="3" s="1"/>
  <c r="K83" i="3" s="1"/>
  <c r="H82" i="3"/>
  <c r="J82" i="3" s="1"/>
  <c r="K82" i="3" s="1"/>
  <c r="H81" i="3"/>
  <c r="J81" i="3" s="1"/>
  <c r="H80" i="3"/>
  <c r="H79" i="3"/>
  <c r="J79" i="3" s="1"/>
  <c r="K79" i="3" s="1"/>
  <c r="H78" i="3"/>
  <c r="J78" i="3" s="1"/>
  <c r="K78" i="3" s="1"/>
  <c r="H77" i="3"/>
  <c r="H76" i="3"/>
  <c r="J76" i="3" s="1"/>
  <c r="K76" i="3" s="1"/>
  <c r="H75" i="3"/>
  <c r="H74" i="3"/>
  <c r="H73" i="3"/>
  <c r="H72" i="3"/>
  <c r="J72" i="3" s="1"/>
  <c r="K72" i="3" s="1"/>
  <c r="H71" i="3"/>
  <c r="H70" i="3"/>
  <c r="J70" i="3" s="1"/>
  <c r="H69" i="3"/>
  <c r="H68" i="3"/>
  <c r="J68" i="3" s="1"/>
  <c r="K68" i="3" s="1"/>
  <c r="H67" i="3"/>
  <c r="J67" i="3" s="1"/>
  <c r="K67" i="3" s="1"/>
  <c r="H66" i="3"/>
  <c r="J66" i="3" s="1"/>
  <c r="H65" i="3"/>
  <c r="H64" i="3"/>
  <c r="J64" i="3" s="1"/>
  <c r="K64" i="3" s="1"/>
  <c r="H63" i="3"/>
  <c r="J63" i="3" s="1"/>
  <c r="K63" i="3" s="1"/>
  <c r="H62" i="3"/>
  <c r="H61" i="3"/>
  <c r="H60" i="3"/>
  <c r="J60" i="3" s="1"/>
  <c r="K60" i="3" s="1"/>
  <c r="H59" i="3"/>
  <c r="H58" i="3"/>
  <c r="H57" i="3"/>
  <c r="H56" i="3"/>
  <c r="J56" i="3" s="1"/>
  <c r="K56" i="3" s="1"/>
  <c r="H55" i="3"/>
  <c r="H54" i="3"/>
  <c r="H53" i="3"/>
  <c r="H52" i="3"/>
  <c r="J52" i="3" s="1"/>
  <c r="K52" i="3" s="1"/>
  <c r="H51" i="3"/>
  <c r="J51" i="3" s="1"/>
  <c r="K51" i="3" s="1"/>
  <c r="H50" i="3"/>
  <c r="J50" i="3" s="1"/>
  <c r="H49" i="3"/>
  <c r="H48" i="3"/>
  <c r="J48" i="3" s="1"/>
  <c r="K48" i="3" s="1"/>
  <c r="H47" i="3"/>
  <c r="H46" i="3"/>
  <c r="H45" i="3"/>
  <c r="H44" i="3"/>
  <c r="J44" i="3" s="1"/>
  <c r="K44" i="3" s="1"/>
  <c r="H43" i="3"/>
  <c r="J43" i="3" s="1"/>
  <c r="K43" i="3" s="1"/>
  <c r="H42" i="3"/>
  <c r="H41" i="3"/>
  <c r="H40" i="3"/>
  <c r="J40" i="3" s="1"/>
  <c r="K40" i="3" s="1"/>
  <c r="H39" i="3"/>
  <c r="H38" i="3"/>
  <c r="J38" i="3" s="1"/>
  <c r="H37" i="3"/>
  <c r="H36" i="3"/>
  <c r="J36" i="3" s="1"/>
  <c r="K36" i="3" s="1"/>
  <c r="H35" i="3"/>
  <c r="J35" i="3" s="1"/>
  <c r="K35" i="3" s="1"/>
  <c r="H34" i="3"/>
  <c r="J34" i="3" s="1"/>
  <c r="H33" i="3"/>
  <c r="H32" i="3"/>
  <c r="J32" i="3" s="1"/>
  <c r="K32" i="3" s="1"/>
  <c r="H31" i="3"/>
  <c r="J31" i="3" s="1"/>
  <c r="K31" i="3" s="1"/>
  <c r="H30" i="3"/>
  <c r="J30" i="3" s="1"/>
  <c r="H29" i="3"/>
  <c r="H28" i="3"/>
  <c r="J28" i="3" s="1"/>
  <c r="K28" i="3" s="1"/>
  <c r="H27" i="3"/>
  <c r="J27" i="3" s="1"/>
  <c r="K27" i="3" s="1"/>
  <c r="H26" i="3"/>
  <c r="J26" i="3" s="1"/>
  <c r="H25" i="3"/>
  <c r="H24" i="3"/>
  <c r="H23" i="3"/>
  <c r="J23" i="3" s="1"/>
  <c r="K23" i="3" s="1"/>
  <c r="H22" i="3"/>
  <c r="J22" i="3" s="1"/>
  <c r="H21" i="3"/>
  <c r="H20" i="3"/>
  <c r="J20" i="3" s="1"/>
  <c r="K20" i="3" s="1"/>
  <c r="H19" i="3"/>
  <c r="J19" i="3" s="1"/>
  <c r="K19" i="3" s="1"/>
  <c r="H18" i="3"/>
  <c r="J18" i="3" s="1"/>
  <c r="H16" i="3"/>
  <c r="H15" i="3"/>
  <c r="J15" i="3" s="1"/>
  <c r="K15" i="3" s="1"/>
  <c r="H14" i="3"/>
  <c r="H13" i="3"/>
  <c r="J13" i="3" s="1"/>
  <c r="K13" i="3" s="1"/>
  <c r="H12" i="3"/>
  <c r="J12" i="3" s="1"/>
  <c r="H11" i="3"/>
  <c r="H10" i="3"/>
  <c r="J10" i="3" s="1"/>
  <c r="K10" i="3" s="1"/>
  <c r="H9" i="3"/>
  <c r="J9" i="3" s="1"/>
  <c r="K9" i="3" s="1"/>
  <c r="H8" i="3"/>
  <c r="J8" i="3" s="1"/>
  <c r="H7" i="3"/>
  <c r="H6" i="3"/>
  <c r="J6" i="3" s="1"/>
  <c r="K6" i="3" s="1"/>
  <c r="H5" i="3"/>
  <c r="J5" i="3" s="1"/>
  <c r="K5" i="3" s="1"/>
  <c r="L182" i="3" l="1"/>
  <c r="M182" i="3" s="1"/>
  <c r="J170" i="3"/>
  <c r="K170" i="3" s="1"/>
  <c r="J24" i="3"/>
  <c r="J14" i="3"/>
  <c r="J89" i="3"/>
  <c r="K89" i="3" s="1"/>
  <c r="K112" i="3"/>
  <c r="K142" i="3"/>
  <c r="J185" i="3"/>
  <c r="K185" i="3" s="1"/>
  <c r="K184" i="3"/>
  <c r="K172" i="3"/>
  <c r="K168" i="3"/>
  <c r="J163" i="3"/>
  <c r="K163" i="3" s="1"/>
  <c r="J149" i="3"/>
  <c r="K149" i="3" s="1"/>
  <c r="J148" i="3"/>
  <c r="K148" i="3" s="1"/>
  <c r="J139" i="3"/>
  <c r="K139" i="3" s="1"/>
  <c r="J138" i="3"/>
  <c r="K138" i="3" s="1"/>
  <c r="J135" i="3"/>
  <c r="K135" i="3" s="1"/>
  <c r="J134" i="3"/>
  <c r="K134" i="3" s="1"/>
  <c r="K130" i="3"/>
  <c r="J123" i="3"/>
  <c r="K123" i="3" s="1"/>
  <c r="J120" i="3"/>
  <c r="K120" i="3" s="1"/>
  <c r="J119" i="3"/>
  <c r="K119" i="3" s="1"/>
  <c r="J115" i="3"/>
  <c r="K115" i="3" s="1"/>
  <c r="K108" i="3"/>
  <c r="J107" i="3"/>
  <c r="K107" i="3" s="1"/>
  <c r="J104" i="3"/>
  <c r="K104" i="3" s="1"/>
  <c r="J103" i="3"/>
  <c r="K103" i="3" s="1"/>
  <c r="J101" i="3"/>
  <c r="K101" i="3" s="1"/>
  <c r="J100" i="3"/>
  <c r="K100" i="3" s="1"/>
  <c r="J92" i="3"/>
  <c r="K92" i="3" s="1"/>
  <c r="J86" i="3"/>
  <c r="K86" i="3" s="1"/>
  <c r="K85" i="3"/>
  <c r="J75" i="3"/>
  <c r="K75" i="3" s="1"/>
  <c r="J74" i="3"/>
  <c r="K74" i="3" s="1"/>
  <c r="J71" i="3"/>
  <c r="K71" i="3" s="1"/>
  <c r="K70" i="3"/>
  <c r="J62" i="3"/>
  <c r="K62" i="3" s="1"/>
  <c r="J59" i="3"/>
  <c r="K59" i="3" s="1"/>
  <c r="J58" i="3"/>
  <c r="K58" i="3" s="1"/>
  <c r="J55" i="3"/>
  <c r="K55" i="3" s="1"/>
  <c r="J54" i="3"/>
  <c r="K54" i="3" s="1"/>
  <c r="J47" i="3"/>
  <c r="K47" i="3" s="1"/>
  <c r="J46" i="3"/>
  <c r="K46" i="3" s="1"/>
  <c r="J42" i="3"/>
  <c r="K42" i="3" s="1"/>
  <c r="J39" i="3"/>
  <c r="K39" i="3" s="1"/>
  <c r="K38" i="3"/>
  <c r="K12" i="3"/>
  <c r="K8" i="3"/>
  <c r="J41" i="3"/>
  <c r="K41" i="3" s="1"/>
  <c r="J118" i="3"/>
  <c r="K118" i="3" s="1"/>
  <c r="J133" i="3"/>
  <c r="K133" i="3" s="1"/>
  <c r="J7" i="3"/>
  <c r="K7" i="3" s="1"/>
  <c r="J11" i="3"/>
  <c r="K11" i="3" s="1"/>
  <c r="J37" i="3"/>
  <c r="K37" i="3" s="1"/>
  <c r="J53" i="3"/>
  <c r="K53" i="3" s="1"/>
  <c r="J69" i="3"/>
  <c r="K69" i="3" s="1"/>
  <c r="J84" i="3"/>
  <c r="K84" i="3" s="1"/>
  <c r="J99" i="3"/>
  <c r="K99" i="3" s="1"/>
  <c r="J114" i="3"/>
  <c r="K114" i="3" s="1"/>
  <c r="J144" i="3"/>
  <c r="K144" i="3" s="1"/>
  <c r="J159" i="3"/>
  <c r="J182" i="3"/>
  <c r="K182" i="3" s="1"/>
  <c r="J167" i="3"/>
  <c r="K167" i="3" s="1"/>
  <c r="J16" i="3"/>
  <c r="K16" i="3" s="1"/>
  <c r="J21" i="3"/>
  <c r="K21" i="3" s="1"/>
  <c r="J25" i="3"/>
  <c r="K25" i="3" s="1"/>
  <c r="J29" i="3"/>
  <c r="K29" i="3" s="1"/>
  <c r="J33" i="3"/>
  <c r="K33" i="3" s="1"/>
  <c r="J49" i="3"/>
  <c r="K49" i="3" s="1"/>
  <c r="J65" i="3"/>
  <c r="K65" i="3" s="1"/>
  <c r="J80" i="3"/>
  <c r="K80" i="3" s="1"/>
  <c r="J95" i="3"/>
  <c r="K95" i="3" s="1"/>
  <c r="J110" i="3"/>
  <c r="K110" i="3" s="1"/>
  <c r="J126" i="3"/>
  <c r="K126" i="3" s="1"/>
  <c r="J141" i="3"/>
  <c r="K141" i="3" s="1"/>
  <c r="J154" i="3"/>
  <c r="K154" i="3" s="1"/>
  <c r="J175" i="3"/>
  <c r="K175" i="3" s="1"/>
  <c r="J57" i="3"/>
  <c r="K57" i="3" s="1"/>
  <c r="J73" i="3"/>
  <c r="K73" i="3" s="1"/>
  <c r="J88" i="3"/>
  <c r="K88" i="3" s="1"/>
  <c r="J102" i="3"/>
  <c r="K102" i="3" s="1"/>
  <c r="J147" i="3"/>
  <c r="K147" i="3" s="1"/>
  <c r="K18" i="3"/>
  <c r="K22" i="3"/>
  <c r="K26" i="3"/>
  <c r="K30" i="3"/>
  <c r="K34" i="3"/>
  <c r="J45" i="3"/>
  <c r="K45" i="3" s="1"/>
  <c r="K50" i="3"/>
  <c r="J61" i="3"/>
  <c r="K61" i="3" s="1"/>
  <c r="K66" i="3"/>
  <c r="J77" i="3"/>
  <c r="K77" i="3" s="1"/>
  <c r="K81" i="3"/>
  <c r="J91" i="3"/>
  <c r="K91" i="3" s="1"/>
  <c r="K96" i="3"/>
  <c r="J106" i="3"/>
  <c r="K106" i="3" s="1"/>
  <c r="K111" i="3"/>
  <c r="J122" i="3"/>
  <c r="K122" i="3" s="1"/>
  <c r="K127" i="3"/>
  <c r="J137" i="3"/>
  <c r="K137" i="3" s="1"/>
  <c r="J151" i="3"/>
  <c r="K151" i="3" s="1"/>
  <c r="K155" i="3"/>
  <c r="K179" i="3"/>
  <c r="J186" i="3"/>
  <c r="K186" i="3" s="1"/>
  <c r="D13" i="2" l="1"/>
  <c r="D14" i="2" s="1"/>
  <c r="K159" i="3"/>
  <c r="K24" i="3"/>
  <c r="K14" i="3"/>
  <c r="J166" i="3" l="1"/>
  <c r="K166" i="3" s="1"/>
</calcChain>
</file>

<file path=xl/sharedStrings.xml><?xml version="1.0" encoding="utf-8"?>
<sst xmlns="http://schemas.openxmlformats.org/spreadsheetml/2006/main" count="581" uniqueCount="311">
  <si>
    <t>Sl No.</t>
  </si>
  <si>
    <t xml:space="preserve">Description of Items </t>
  </si>
  <si>
    <t>Total Amount (Inclusive of Tax) (Rs.)</t>
  </si>
  <si>
    <t>Science Laboratory Equipments (For One School)</t>
  </si>
  <si>
    <t>Science Laboratory Furniture Items (For One School)</t>
  </si>
  <si>
    <t>Science Laboratory Miscellaneous Items (For One School)</t>
  </si>
  <si>
    <t>Total (for One School)</t>
  </si>
  <si>
    <t>SR NO</t>
  </si>
  <si>
    <t>NAME OF EQUIPMENTS</t>
  </si>
  <si>
    <t>PRODUCT DESCRIPTION</t>
  </si>
  <si>
    <t>Specification</t>
  </si>
  <si>
    <t>UNIT</t>
  </si>
  <si>
    <t>Price Per Unit</t>
  </si>
  <si>
    <t>Total Price</t>
  </si>
  <si>
    <t>GST</t>
  </si>
  <si>
    <t>Total GST Amount</t>
  </si>
  <si>
    <t>Total Price with GST</t>
  </si>
  <si>
    <t>Lab Equipments</t>
  </si>
  <si>
    <t>A</t>
  </si>
  <si>
    <t>Physics Lab</t>
  </si>
  <si>
    <t>Voltmeter</t>
  </si>
  <si>
    <t xml:space="preserve">VOLTMETER (EDM-80) SQUARE Dial, DC, Range 0-3Volt  </t>
  </si>
  <si>
    <t>Nos.</t>
  </si>
  <si>
    <t>Ammeter</t>
  </si>
  <si>
    <t xml:space="preserve">AMMETER (EDM-80) SQUARE Dial, Moving Coil, DC with Desk Stand, Range 0-1.5 Amp  </t>
  </si>
  <si>
    <t>Galvanometer</t>
  </si>
  <si>
    <t xml:space="preserve">GALVANOMETER (DC with Stand), Square dial, 30-0-30, EDM-80  </t>
  </si>
  <si>
    <t xml:space="preserve">Convex lens </t>
  </si>
  <si>
    <t xml:space="preserve">Convex Lens (Exact FOCAL LENGTH), DIA 2”/ 50mm  , FL 15cm  </t>
  </si>
  <si>
    <t>concave lens</t>
  </si>
  <si>
    <t xml:space="preserve">Concave Lens (Exact FOCAL LENGTH), DIA 2”/ 50mm  , FL 15cm  </t>
  </si>
  <si>
    <t xml:space="preserve">Convex mirror </t>
  </si>
  <si>
    <t xml:space="preserve">CONVEX MIRROR,
DIA 2”/ 50mm  , FL 15cm  </t>
  </si>
  <si>
    <t xml:space="preserve"> concave mirror</t>
  </si>
  <si>
    <t xml:space="preserve">CONCAVE MIRROR, 
DIA 2”/ 50mm  , FL 15cm  </t>
  </si>
  <si>
    <t>Prisms</t>
  </si>
  <si>
    <t xml:space="preserve">GLASS PRISM (Superior Quality)
Equilateral 60x60x60, 50mm  </t>
  </si>
  <si>
    <t>Plane mirror</t>
  </si>
  <si>
    <t>4"x2" Mirror Strip Mounted on Wooden Base/ Plastic stand</t>
  </si>
  <si>
    <t>Magnets</t>
  </si>
  <si>
    <t>BAR MAGNET, (Superior Quality), 50x11x7mm (2”)</t>
  </si>
  <si>
    <t>Telescope</t>
  </si>
  <si>
    <t>ASTRONOMICAL/ TERRESTRIAL TELESCOPE With Tripod Stand, Imported (Superior Quality)</t>
  </si>
  <si>
    <t>Sliding stand</t>
  </si>
  <si>
    <t>IRON STAND (with Clamp &amp; Boss Head), 7x5” Sheet Metal (RETORT STAND), Superior Quality with Dipress Clamp &amp; Bosshead</t>
  </si>
  <si>
    <t>B</t>
  </si>
  <si>
    <t>Chemistry Lab</t>
  </si>
  <si>
    <t>Kipp’s Apparatus</t>
  </si>
  <si>
    <t xml:space="preserve">Borosilicate glass, 500ml
</t>
  </si>
  <si>
    <t>Digital Weighing balance</t>
  </si>
  <si>
    <t xml:space="preserve">Cap. 2Kg  , L.C. 0.01gm (10mg)  </t>
  </si>
  <si>
    <t>Periodic table chart</t>
  </si>
  <si>
    <t>Modern Periodic Table, 75 x 100cm  , Raxine</t>
  </si>
  <si>
    <t>3d atomic model</t>
  </si>
  <si>
    <t xml:space="preserve">75 Balls of standard size &amp; 37 Connecting Lugs  </t>
  </si>
  <si>
    <t>Laboratory thermometer</t>
  </si>
  <si>
    <t>Length 30cm  , -10 to 110°C, Mercury</t>
  </si>
  <si>
    <t>Melting point apparatus</t>
  </si>
  <si>
    <t>Mechanical Type (Heavy Type) Dicasted</t>
  </si>
  <si>
    <t xml:space="preserve">Bunsen burner </t>
  </si>
  <si>
    <t>Superior quality Bunsen burner with stop cock, heavy base, Brass Pipe 150mm &amp; dia.12mm   specification</t>
  </si>
  <si>
    <t xml:space="preserve">Burette </t>
  </si>
  <si>
    <t>Burette with Rota Flow Stopcock, Borosilicate Glass, 50ml</t>
  </si>
  <si>
    <t xml:space="preserve">Burette stand </t>
  </si>
  <si>
    <t xml:space="preserve">Burette stand with Clamp (Metallic) of Superior Quality Sheet Metal, Adjustable Base 7"x5"x24"  </t>
  </si>
  <si>
    <t xml:space="preserve">Funnel </t>
  </si>
  <si>
    <t>Funnel, Borosilicate Glass, 75mm</t>
  </si>
  <si>
    <t>Conical flask – 250ml</t>
  </si>
  <si>
    <t>Conical Flask, Borosilicate Glass, 250ml</t>
  </si>
  <si>
    <t xml:space="preserve">Conical flask – 100ml </t>
  </si>
  <si>
    <t>Conical Flask, Borosilicate Glass, 100ml</t>
  </si>
  <si>
    <t xml:space="preserve">Measuring cylinder – 50 ml </t>
  </si>
  <si>
    <t>Round/ hexagonal Base, Borosilicate Glass, Without Stopper, 50ml</t>
  </si>
  <si>
    <t>Measuring cylinder – 5ml</t>
  </si>
  <si>
    <t>Round/ hexagonal Base, Borosilicate Glass, Without Stopper, 5ml</t>
  </si>
  <si>
    <t>Pipette – 10ml</t>
  </si>
  <si>
    <t>Pipette graduated, Borosilicate Glass, 10ml</t>
  </si>
  <si>
    <t>Spatula</t>
  </si>
  <si>
    <t>Spatula with Spoon, Stainless Steel, 8"  , Heavy Quality, one end flat and the other end in spoon form</t>
  </si>
  <si>
    <t xml:space="preserve">Glass rod </t>
  </si>
  <si>
    <t xml:space="preserve">Glass stirrer, 8"  </t>
  </si>
  <si>
    <t>Test tubes</t>
  </si>
  <si>
    <t xml:space="preserve">Test tubes, Borosilicate Glass, round bottom, 15x125mm  , 10ml   </t>
  </si>
  <si>
    <t>Reagent Bottles</t>
  </si>
  <si>
    <t xml:space="preserve">Reagent Bottle (Narrow Mouth), Borosilicate Glass, 250ml  </t>
  </si>
  <si>
    <t>Wash Bottles</t>
  </si>
  <si>
    <t xml:space="preserve">Wash Bottles Polyethylene, 250ml  </t>
  </si>
  <si>
    <t>China Dish</t>
  </si>
  <si>
    <t xml:space="preserve">China dish (Porcelain), Dia 3"  </t>
  </si>
  <si>
    <t>Mortar pestle</t>
  </si>
  <si>
    <t xml:space="preserve">Pestle &amp; Mortar (Porcelain), Dia 4"  </t>
  </si>
  <si>
    <t>Volumetric flask 100ml</t>
  </si>
  <si>
    <t>Volumetric Flask (Measuring Flask), Borosilicate Glass, 250ml</t>
  </si>
  <si>
    <t xml:space="preserve">Volumetric flask 250ml </t>
  </si>
  <si>
    <t>Volumetric Flask (Measuring Flask), Borosilicate Glass, 100ml</t>
  </si>
  <si>
    <t>Blue litmus paper</t>
  </si>
  <si>
    <t>Litmus blue indicator paper, 100 Is</t>
  </si>
  <si>
    <t>Red  litmus paper</t>
  </si>
  <si>
    <t>Litmus red indicator paper, 100 Is</t>
  </si>
  <si>
    <t>Universal indicator  paper</t>
  </si>
  <si>
    <t>Indicator paper, pH 1‐14 (Full range), 200 Is</t>
  </si>
  <si>
    <t>Filter paper</t>
  </si>
  <si>
    <t>Machine Made filter paper Fine Quality, Dia 125mm, No.1, pack of 100</t>
  </si>
  <si>
    <t xml:space="preserve">Tripod stand </t>
  </si>
  <si>
    <t xml:space="preserve">Heavy Quality tripod stand, 8"  </t>
  </si>
  <si>
    <t xml:space="preserve">Wire gauge </t>
  </si>
  <si>
    <t>Wire Gauge with frame with Ceramic Centre 6"   (Superior quality)</t>
  </si>
  <si>
    <t>Beakers – 50ml</t>
  </si>
  <si>
    <t>Beakers, Borosilicate Glass, 50ml</t>
  </si>
  <si>
    <t xml:space="preserve">Beakers – 100 ml </t>
  </si>
  <si>
    <t>Beakers, Borosilicate Glass, 100ml</t>
  </si>
  <si>
    <t xml:space="preserve">Toungues </t>
  </si>
  <si>
    <t>CRUCIBLE TONG (Stainless Steel), 6"</t>
  </si>
  <si>
    <t>Flat bottom flask</t>
  </si>
  <si>
    <t>FLASK CONICAL, Borosilicate Glass, 250ml</t>
  </si>
  <si>
    <t>Charcoal block</t>
  </si>
  <si>
    <t>Charcoal Block (4"x1" Pack of Dozen)</t>
  </si>
  <si>
    <t xml:space="preserve">Blow pipe </t>
  </si>
  <si>
    <t>Blow pipe (BRASS), 8"   Heavy With Nozzle</t>
  </si>
  <si>
    <t xml:space="preserve">Rubber stoppers </t>
  </si>
  <si>
    <t>RUBBER CORK ASSORTED (Dz.)</t>
  </si>
  <si>
    <t xml:space="preserve">Test tube holders </t>
  </si>
  <si>
    <t>Test tube holder (Wooden Handle), Iron Chrome Plated, Superior Quality</t>
  </si>
  <si>
    <t>Test tube rack</t>
  </si>
  <si>
    <t>Test tube stand 6 Hole</t>
  </si>
  <si>
    <t>Test tube brush</t>
  </si>
  <si>
    <t>Test tube brush (Nylon) Superior Quality</t>
  </si>
  <si>
    <t xml:space="preserve">Safety glass </t>
  </si>
  <si>
    <t>Safety Goggles, Imported with Ventilation (Polycarbonate) Superior quality</t>
  </si>
  <si>
    <t>Apron</t>
  </si>
  <si>
    <t>Apron Cloth (White Colour)</t>
  </si>
  <si>
    <t>Ring stand with clamp</t>
  </si>
  <si>
    <t>RETORT RING fitted with Boss Head (Powder Coated) Funnel Holder, Size 3” Dia with Iron Stand (Base &amp; Rod), 7"x5” Sheet Metal, Superior Quality</t>
  </si>
  <si>
    <t>Gloves</t>
  </si>
  <si>
    <t>RUBBER GLOVES (Pair)</t>
  </si>
  <si>
    <t>First aid box</t>
  </si>
  <si>
    <t>FIRST AID BOX</t>
  </si>
  <si>
    <t>Magnesium ribbon</t>
  </si>
  <si>
    <t>Magnesium Ribbon (25Gms)</t>
  </si>
  <si>
    <t>Chemicals with storage box/ container</t>
  </si>
  <si>
    <t>Acetic Acid Glacial - 99.5%; 500 ml</t>
  </si>
  <si>
    <t>Acetone - 99%, 500ml</t>
  </si>
  <si>
    <t>Aniline - 99%, 500ml</t>
  </si>
  <si>
    <t>Agar agar bacteriological, 250gm</t>
  </si>
  <si>
    <t>Aluminium nitrate - 98%, 500gm</t>
  </si>
  <si>
    <t>Aluminium hydroxide powder, 250 gm</t>
  </si>
  <si>
    <t>Ammonia solution 10% (10% NH3), (Ammonium hydroxide), 500ml</t>
  </si>
  <si>
    <t>Ammonium chloride - 99%, 500gm</t>
  </si>
  <si>
    <t>Ferrous Ammonium Sulphate (Mohr's Salt); 500 gm</t>
  </si>
  <si>
    <t>Ammonium oxalate - 99%-500gm</t>
  </si>
  <si>
    <t>Ammonium Sulphate- 98.5%; 500 gm</t>
  </si>
  <si>
    <t>Arsenic trioxide - 99.5%, 500gm</t>
  </si>
  <si>
    <t>Ammonium carbonate- 30% NH, 500 gm</t>
  </si>
  <si>
    <t>Aluminium chloride anhydrous - 98%, 250gm</t>
  </si>
  <si>
    <t>Barium Chloride -99%, 500 gm</t>
  </si>
  <si>
    <t>Barium nitrate - 98%, 500gm</t>
  </si>
  <si>
    <t>Benzoic acid - 99%, 500gm</t>
  </si>
  <si>
    <t>Benzaldehyde - 98%, 500ml</t>
  </si>
  <si>
    <t>Borax (di-Sodium tetraborate) - 99%, 500gm</t>
  </si>
  <si>
    <t>Benedicts Solution; 500Ml</t>
  </si>
  <si>
    <t>Bromine water, 500ml</t>
  </si>
  <si>
    <t>n-Butyl alcohol (1-Butanol) - 99%, 500ml</t>
  </si>
  <si>
    <t>Copper metal turnings- 99%, 100gm</t>
  </si>
  <si>
    <t>Cadmium Sulphate-98%, 100 gm</t>
  </si>
  <si>
    <t>Calcium Carbonate-98%, 500 gm</t>
  </si>
  <si>
    <t>Calcium nitrate - 98%,500gm</t>
  </si>
  <si>
    <t>Calcium hydroxide - 95%, 500gm</t>
  </si>
  <si>
    <t>Cobalt nitrate - 97 - 101%, (Cobaltous nitrate),100gm</t>
  </si>
  <si>
    <t>Copper sulphate -98.5% (Cupric sulphate), 500gm</t>
  </si>
  <si>
    <t>Copper Nitrate- 95 -103% (Cupric nitrate) , 500 gm</t>
  </si>
  <si>
    <t>Cinnamic acid - 99%, 250gm</t>
  </si>
  <si>
    <t>Castor Oil, 500ml</t>
  </si>
  <si>
    <t>2,4 - Dinitro phenylhydrazine, 25gm</t>
  </si>
  <si>
    <t>D.M. Water (Deionised water), 5 ltr</t>
  </si>
  <si>
    <t>Egg albumin flakes (Protein - 95%),25gm</t>
  </si>
  <si>
    <t>Ethanol or Ethyle Alcohol, 500ml</t>
  </si>
  <si>
    <t>Ferric Chloride Anhydrous- 96%, 500 gm</t>
  </si>
  <si>
    <t>Ferrous Sulphate-98%, 500 gm</t>
  </si>
  <si>
    <t>Ferric sulphate (Fe- 22%) (Iron [III] sulphate), 500gm</t>
  </si>
  <si>
    <t>Fehlings A Solution; 500 ml</t>
  </si>
  <si>
    <t>Fehlings B Solution; 500 ml</t>
  </si>
  <si>
    <t>Ferric Chloride Solution (Gerhardt’s reagent) 10% w/v, 125 ml</t>
  </si>
  <si>
    <t>Gum acacia, 500gm</t>
  </si>
  <si>
    <t>Glycerin- 98%, 500 ml</t>
  </si>
  <si>
    <t>Hydrochloric Acid (Thermocole Pack)-35%, 500ml</t>
  </si>
  <si>
    <t>Hydrogen peroxide solution 3% w/v (10 vol.), 500ml</t>
  </si>
  <si>
    <t>Iodine solution - 1% w/v, 125ml</t>
  </si>
  <si>
    <t>Lead Acetate-99%; 500Gm</t>
  </si>
  <si>
    <t>Lamposolv (For spirit lamp), 500ml</t>
  </si>
  <si>
    <t>Lead Nitrate- 99%, 500Gm</t>
  </si>
  <si>
    <t>Litmus blue solution, 125ml</t>
  </si>
  <si>
    <t>Magnesium Sulphate-99%; 500 gm</t>
  </si>
  <si>
    <t>M10529 Manganous chloride - 95%, 500 gm (Manganese chloride)</t>
  </si>
  <si>
    <t>Millon’s reagent (for protein), 125ml</t>
  </si>
  <si>
    <t>Molisch Reagent; 125ml</t>
  </si>
  <si>
    <t>Methyl Orange Solution, 125 ml</t>
  </si>
  <si>
    <t>Naphthol beta (2 -Naphthol), 250gm</t>
  </si>
  <si>
    <t>Naphthalene powder - 99%, 500gm</t>
  </si>
  <si>
    <t>Nitric Acid (Thermocole pack),-70%, 500ml</t>
  </si>
  <si>
    <t>Nessler’s reagent, 125ml</t>
  </si>
  <si>
    <t>Oxalic Acid- 99.5%; 500gm</t>
  </si>
  <si>
    <t>Paraffin liquid light, 500ml</t>
  </si>
  <si>
    <t>Potassium chromate - 99%, 500gm</t>
  </si>
  <si>
    <t>Potassium dichromate- 99.5%, 500gm</t>
  </si>
  <si>
    <t>Potassium ferricyanide- 99% (potassium hexacyano ferrate (III)), 500gm</t>
  </si>
  <si>
    <t>Potassium Hydroxide flakes - 85%, 500 gm</t>
  </si>
  <si>
    <t>Potassium nitrate - 99%; 500 gm</t>
  </si>
  <si>
    <t>Potassium oxalate - 99%, 500gm</t>
  </si>
  <si>
    <t>Potassium permanganate - 99%, 500gm</t>
  </si>
  <si>
    <t>Potassium iodide - 99%, 100gm</t>
  </si>
  <si>
    <t>Phenolphthalein solution, 125ml</t>
  </si>
  <si>
    <t>Baking Soda (Sodium Bicarbonate- 99%); 500 gm</t>
  </si>
  <si>
    <t>Sodium Carbonate Anhydrous-99%, 500 gm</t>
  </si>
  <si>
    <t>Sodium chloride - 99.5%, 500 gm</t>
  </si>
  <si>
    <t>Sodium bisulphite (SO2- 58.5%), 500gm</t>
  </si>
  <si>
    <t>Sodium hydroxide flakes - 96%, 500gm</t>
  </si>
  <si>
    <t>di-Sodium hydrogen orthophosphate-anhydrous (Sodium phosphate dibasic)- 99%, 500gm</t>
  </si>
  <si>
    <t>Sodium Metal- 99% (in liquid paraffin), 250 gm</t>
  </si>
  <si>
    <t>tri-Sodium phosphate - 98%, 500gm</t>
  </si>
  <si>
    <t>Sodium Sulphite Anhydrous- 96%; 500 gm</t>
  </si>
  <si>
    <t>Sodium thiosulphate (Hypo) - 99%, 500gm</t>
  </si>
  <si>
    <t>Strontium nitrate - 99%, 500gm</t>
  </si>
  <si>
    <t>Sulphuric acid (Thermocole pack)- 97%, 500ml</t>
  </si>
  <si>
    <t>Sodium nitrite - 96%, 500gm</t>
  </si>
  <si>
    <t>Sodium sulphide flakes- 55%, 500gm</t>
  </si>
  <si>
    <t>Sudan III solution, 125ml</t>
  </si>
  <si>
    <t>Schiff’s reagent, (For detection of aldehydes), 125ml</t>
  </si>
  <si>
    <t>Silver Nitrate N/10 Solution; 125 ml</t>
  </si>
  <si>
    <t>Tollen’s reagent, 100ml</t>
  </si>
  <si>
    <t>Universal Indicator Solution, 500 ml</t>
  </si>
  <si>
    <t>Zinc Sulphate- 99%; 500 gm</t>
  </si>
  <si>
    <t>Zinc metal granulated A.R. - 99.9%, 250gm</t>
  </si>
  <si>
    <t>C</t>
  </si>
  <si>
    <t>Biology Lab</t>
  </si>
  <si>
    <t>Microscope</t>
  </si>
  <si>
    <t>Compound Microscope (Student) Two eyepiece 10x, 15x &amp; two objectives 10x, 45x, with fixed condenser, ISI Marked.</t>
  </si>
  <si>
    <t>Glass slide</t>
  </si>
  <si>
    <t>Size 75x25mm Glass, Thickness 1.35 (Pk of 50)</t>
  </si>
  <si>
    <t>Magnifying glass</t>
  </si>
  <si>
    <t>Magnifier (Bakelite Handle) , 3” dia</t>
  </si>
  <si>
    <t>Furniture Items</t>
  </si>
  <si>
    <t>A.</t>
  </si>
  <si>
    <t>Tables and chairs (10ft x 4ft x 3 ft)</t>
  </si>
  <si>
    <t>Modular Island  Workbench with electrical raceway containing 4 nos. electrical switches and sockets with granite top
Table top:18 +/- 1 mm thick well-polished Jet Black Granite with half round nosing, acid-resistant, alkali-resistant
Material of Construction for Work Bench: 18G thick CRC Sheet. 
Interior &amp; Exterior should be provided with powder-coated finish. 
Table Dimension-3000mm W*1200 mm D*900 mm H.</t>
  </si>
  <si>
    <t>Stools</t>
  </si>
  <si>
    <t>Steel stool with steel top in 16 G with rubber shoes</t>
  </si>
  <si>
    <t xml:space="preserve">Working tables </t>
  </si>
  <si>
    <t>Modular Island  Workbench with 2 sink &amp; tap with Double tier Reagent Rack &amp; electrical switches and sockets with granite top.
Table top:18 +/- 1 mm thick well-polished Jet Black Granite with half round nosing, acid-resistant, alkali-resistant with 2 PP sink and 3 way swan neck CPVC/ Brass tap.
Material of Construction for Work Bench: 18G thick CRC Sheet. 
Interior &amp; Exterior should be provided with powder-coated finish. 
Table Dimension-2400mm W*1200 mm D*900 mm H 
Reagent Rack Dimension-1200 mm W *300 mm D*620 mm H</t>
  </si>
  <si>
    <t xml:space="preserve">Open rack for chemicals </t>
  </si>
  <si>
    <t>Slotted Angle Rack
Material of Construction : 18G thick perforated CRC Sheet. 
Interior &amp; Exterior should be provided with powder-coated finish with 3 nos. of shelved and 4 nos. of compartments.
Rack Dimension-900mm W*450 mm D*1800 mm H</t>
  </si>
  <si>
    <t>Almirahs with glass mirrors</t>
  </si>
  <si>
    <t>Glass door Full Height cabinet: Made of epoxy powder coated 18 gauge sheet, 
Dimension-900 mm W x 450 mm D x 1800 mm H</t>
  </si>
  <si>
    <t>Chairs with writing pad</t>
  </si>
  <si>
    <t>Seat and back made of polish ply,with black powder coated frame having half writing desk</t>
  </si>
  <si>
    <t>Working table with sink for 20 students</t>
  </si>
  <si>
    <t>Modular Island Workbench with 2 sink &amp; tap with 2 Double tier Reagent Rack &amp; electrical switches and sockets with granite top.
Table top:18 +/- 1 mm thick well-polished Jet Black Granite with half round nosing, acid-resistant, alkali-resistant with 2 PP sink and 3 way swan neck CPVC/ Brass tap.
Material of Construction for Work Bench: 18G thick CRC Sheet. 
Interior &amp; Exterior should be provided with powder-coated finish. 
Table Dimension-6000mm W*1500 mm D*900 mm H 
Reagent Rack Dimension-1200 mm W *300 mm D*620 mm H</t>
  </si>
  <si>
    <t>Shelf (for chemicals)</t>
  </si>
  <si>
    <t xml:space="preserve">Glass Shutter having minimum thickness of 4mm over head cabinet Made of epoxy powder coated 18 gauge sheet, Dimension-600 mm W x 400 mm D x 600 mm H </t>
  </si>
  <si>
    <t>Almirahs</t>
  </si>
  <si>
    <t>Glass door Full Height cabinet: Made of epoxy powder coated 18 gauge sheet, Dimension-900 mm W x 450 mm D x 1800 mm H</t>
  </si>
  <si>
    <t>Chairs  for Demonstration</t>
  </si>
  <si>
    <t>Revolving Chair: Executive chair with Push Back Machanism,
Seat Material : Leatherette, High-Density Foam Sponge Materials, 
Back material: Nylon Netted Mesh with Powder coated MS &amp; High Quality Fiber Arm Rest,
Up-Down Height Adjustment, 90 Degree Tilt Lock &amp; 360 Degree Revolving</t>
  </si>
  <si>
    <t>Demonstration table</t>
  </si>
  <si>
    <t xml:space="preserve">Modular Island  Workbench with with 1 base cabinets (1 Drawer 2 shutters 1 nos.)
Table top:18 +/- 1 mm thick well-polished Jet Black Granite with half round nosing, acid-resistant, alkali-resistant with 1 PolyPropylene sink and 3 way swan neck CPVC/ Brass tap (BIS Standard).
Material of Construction for Work Bench: 18 G thick CRC Sheet.
Interior &amp; Exterior should be provided with powder-coated finish.
Table Dimension-1800mm W*750 mmD *900 mm H </t>
  </si>
  <si>
    <t>Miscellaneous</t>
  </si>
  <si>
    <t>Gas Connection ( From cylinder to working table)</t>
  </si>
  <si>
    <t>Supply and fixing of LPG Pipeline Connection High Pressure Regulator 15PSI in all respect including all accessories
i) Material – MS Pipe Class C 25 mm &amp; 12.5 mm.
ii) Two Way Junction Points (Brass) ensuring 2 Nos. of Hose connection for Burners in Chemistry table in each table.
iii) Mechanical Elements like MS Tee, MS Bend, MS Flange, MS Coupling &amp; Socket, Nozzle Coupling, Gaskets, Reducers, Pressure Gauge, Ball Valves, Regulators, Hose Pipe, etc.
iv) Other Accessories like Metal Clamps, Hold Tight Solution, Teflon Tape, and Hardware etc.
v) Proper Color Coding of Pipeline – Metal Primer (Double Coating) &amp; Metallic Yellow Paint (Double Coating)
vi) 2 no. of two way junction Points (Brass) in each island table</t>
  </si>
  <si>
    <t>Job</t>
  </si>
  <si>
    <t>Water Connection (2 Basins in a table)</t>
  </si>
  <si>
    <t>Supply and fixing of Water Pipeline Connection in all respect including all accessories- 
i) PVC Pipe 25 mm for Water Inlet,
ii) PVC Pipe 75 mm for Water Outlet,
iii) Individual Water connection to all the sinks.</t>
  </si>
  <si>
    <t>Fire extinguishers</t>
  </si>
  <si>
    <t>Fire Extinguishers</t>
  </si>
  <si>
    <t>Stop watch and clock wall</t>
  </si>
  <si>
    <t>Stop Watch &amp; Wall Clock</t>
  </si>
  <si>
    <t>Water supply (From source to working table)</t>
  </si>
  <si>
    <t>Gas supply (From cylinder to working table)</t>
  </si>
  <si>
    <t>LED tubelights</t>
  </si>
  <si>
    <t>Branded, 36 Watts LED Batten Aluminium Casing 4000 Lumen Tube Light; Cool Day Light White, as per BIS standard</t>
  </si>
  <si>
    <t>AMC for 3 years (For consumable items like Chemicals and Glassware)</t>
  </si>
  <si>
    <t>Teachers Capacity Building per school</t>
  </si>
  <si>
    <t>Deliverable</t>
  </si>
  <si>
    <t>Cost of 1 school</t>
  </si>
  <si>
    <t>Description &amp; Specification</t>
  </si>
  <si>
    <t>Tax</t>
  </si>
  <si>
    <t>Cost of 1 school inclusive of Tax</t>
  </si>
  <si>
    <r>
      <rPr>
        <sz val="13"/>
        <color indexed="8"/>
        <rFont val="Garamond"/>
        <family val="1"/>
      </rPr>
      <t>Supply and fixing of Water Pipeline Connection in all respect including all accessories- 
i) PVC Pipe 25 mm for Water Inlet,
ii) PVC Pipe 75 mm for Water Outlet,
iii) Individual Water connection to all the sinks.</t>
    </r>
  </si>
  <si>
    <r>
      <rPr>
        <sz val="13"/>
        <color indexed="8"/>
        <rFont val="Garamond"/>
        <family val="1"/>
      </rPr>
      <t>Supply and fixing of LPG Pipeline Connection High Pressure Regulator 15PSI in all respect including all accessories
i) Material – MS Pipe Class C 25 mm &amp; 12.5 mm.
ii) Two Way Junction Points (Brass) ensuring 2 Nos. of Hose connection for Burners in Chemistry table in each table.
iii) Mechanical Elements like MS Tee, MS Bend, MS Flange, MS Coupling &amp; Socket, Nozzle Coupling, Gaskets, Reducers, Pressure Gauge, Ball Valves, Regulators, Hose Pipe, etc.
iv) Other Accessories like Metal Clamps, Hold Tight Solution, Teflon Tape, and Hardware etc.
v) Proper Color Coding of Pipeline – Metal Primer (Double Coating) &amp; Metallic Yellow Paint (Double Coating)
vi) 2 no. of two way junction Points (Brass) in each island table</t>
    </r>
  </si>
  <si>
    <t>Annual Maintenance for 1 school</t>
  </si>
  <si>
    <t>3 years</t>
  </si>
  <si>
    <t>Particular</t>
  </si>
  <si>
    <t>Duration</t>
  </si>
  <si>
    <t>Amount</t>
  </si>
  <si>
    <t>Amount inclusive of tax</t>
  </si>
  <si>
    <t>** Note II:
- 1 compulsory visit and 1 on call visit on request will be done every year.</t>
  </si>
  <si>
    <t>Trainer Personal Cost</t>
  </si>
  <si>
    <t>Travel Allowance (Train or Bus &amp; Local travelling)</t>
  </si>
  <si>
    <t>Snacks for Teachers (It includes lunch and snacks for teachers)</t>
  </si>
  <si>
    <t>Material Cost (Stationery &amp; Printing for each student and teachers)</t>
  </si>
  <si>
    <t>Stay</t>
  </si>
  <si>
    <t>1500 x 2</t>
  </si>
  <si>
    <t>Total</t>
  </si>
  <si>
    <t>*Note I:
- AMC on Glasswares, Consumables or Furnitures not applicable such as testubes, chemicals, working tables etc. Incase of any fragmentation of any item during the transit will be replaced immediately.
- All miscelleneous items will be repaired and not replaced.</t>
  </si>
  <si>
    <t>Grand Total</t>
  </si>
  <si>
    <t>Add: Admin Cost @ 5%</t>
  </si>
  <si>
    <t>TRAINING OF TEACHERS (TTP)* (1  School per Training)</t>
  </si>
  <si>
    <t>Teachers' Capacity Building (3 Physical Training)</t>
  </si>
  <si>
    <t>(3 Physical Training)</t>
  </si>
  <si>
    <t>Monitoring and Evaluation (M&amp;E)</t>
  </si>
  <si>
    <t>Painting (Image and Bala like painting)
@ Rs. 100/sq.ft. (400 sq.ft room)</t>
  </si>
  <si>
    <t>Painting (whitewash &amp; Putty)
@ Rs. 75/sq.ft. (400 sq.ft. room)</t>
  </si>
  <si>
    <t>Budget Summary (Establishment of Science Laboratories and Supply of Furniture and related Miscellaneous items for Government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</si>
</sst>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3"/>
      <color theme="1"/>
      <name val="Garamond"/>
      <family val="1"/>
    </font>
    <font>
      <b/>
      <sz val="13"/>
      <color theme="1"/>
      <name val="Garamond"/>
      <family val="1"/>
    </font>
    <font>
      <sz val="13"/>
      <name val="Garamond"/>
      <family val="1"/>
    </font>
    <font>
      <sz val="13"/>
      <color rgb="FFC00000"/>
      <name val="Garamond"/>
      <family val="1"/>
    </font>
    <font>
      <sz val="13"/>
      <color indexed="8"/>
      <name val="Garamond"/>
      <family val="1"/>
    </font>
    <font>
      <sz val="13"/>
      <color rgb="FF000000"/>
      <name val="Garamond"/>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179">
    <xf numFmtId="0" fontId="0" fillId="0" borderId="0" xfId="0"/>
    <xf numFmtId="0" fontId="1" fillId="0" borderId="0" xfId="0" applyFont="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25" xfId="0" applyFont="1" applyFill="1" applyBorder="1" applyAlignment="1">
      <alignment vertical="center" wrapText="1"/>
    </xf>
    <xf numFmtId="0" fontId="1" fillId="5" borderId="25" xfId="0" applyFont="1" applyFill="1" applyBorder="1" applyAlignment="1">
      <alignment vertical="center" wrapText="1"/>
    </xf>
    <xf numFmtId="0" fontId="1" fillId="5" borderId="26" xfId="0" applyFont="1" applyFill="1" applyBorder="1" applyAlignment="1">
      <alignment vertical="center" wrapText="1"/>
    </xf>
    <xf numFmtId="0" fontId="1" fillId="3" borderId="15"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3" fillId="0" borderId="6" xfId="0" applyFont="1" applyBorder="1" applyAlignment="1">
      <alignment horizontal="center"/>
    </xf>
    <xf numFmtId="0" fontId="3" fillId="0" borderId="16" xfId="0" applyFont="1" applyBorder="1" applyAlignment="1">
      <alignment horizontal="center"/>
    </xf>
    <xf numFmtId="0" fontId="1" fillId="3" borderId="17"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center"/>
    </xf>
    <xf numFmtId="0" fontId="3" fillId="0" borderId="18" xfId="0" applyFont="1" applyBorder="1" applyAlignment="1">
      <alignment horizontal="center"/>
    </xf>
    <xf numFmtId="0" fontId="1" fillId="3" borderId="2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3" fillId="0" borderId="2" xfId="0" applyFont="1" applyBorder="1" applyAlignment="1">
      <alignment horizontal="center"/>
    </xf>
    <xf numFmtId="0" fontId="3" fillId="0" borderId="27" xfId="0" applyFont="1" applyBorder="1" applyAlignment="1">
      <alignment horizontal="center"/>
    </xf>
    <xf numFmtId="0" fontId="2" fillId="5" borderId="28" xfId="0" applyFont="1" applyFill="1" applyBorder="1" applyAlignment="1">
      <alignment vertical="center" wrapText="1"/>
    </xf>
    <xf numFmtId="0" fontId="1" fillId="5" borderId="22" xfId="0" applyFont="1" applyFill="1" applyBorder="1" applyAlignment="1">
      <alignment vertical="center" wrapText="1"/>
    </xf>
    <xf numFmtId="0" fontId="1" fillId="5" borderId="25" xfId="0" applyFont="1" applyFill="1" applyBorder="1"/>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3" borderId="6"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0" borderId="6" xfId="0" applyFont="1" applyBorder="1" applyAlignment="1">
      <alignment horizontal="center"/>
    </xf>
    <xf numFmtId="0" fontId="1" fillId="3" borderId="4" xfId="0" applyFont="1" applyFill="1" applyBorder="1" applyAlignment="1">
      <alignment horizontal="center" vertical="center" wrapText="1"/>
    </xf>
    <xf numFmtId="0" fontId="1" fillId="0" borderId="1" xfId="0" applyFont="1" applyBorder="1" applyAlignment="1">
      <alignment horizontal="center"/>
    </xf>
    <xf numFmtId="0" fontId="4" fillId="3" borderId="1" xfId="0" applyFont="1" applyFill="1" applyBorder="1" applyAlignment="1">
      <alignment horizontal="center" vertical="center" wrapText="1"/>
    </xf>
    <xf numFmtId="0" fontId="1" fillId="0" borderId="2" xfId="0" applyFont="1" applyBorder="1" applyAlignment="1">
      <alignment horizontal="center"/>
    </xf>
    <xf numFmtId="0" fontId="2" fillId="5" borderId="29"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5" xfId="0" applyFont="1" applyFill="1" applyBorder="1" applyAlignment="1">
      <alignment horizontal="left" vertical="center" wrapText="1"/>
    </xf>
    <xf numFmtId="0" fontId="3" fillId="5" borderId="25" xfId="0" applyFont="1" applyFill="1" applyBorder="1" applyAlignment="1">
      <alignment horizontal="center"/>
    </xf>
    <xf numFmtId="0" fontId="3" fillId="5" borderId="26" xfId="0" applyFont="1" applyFill="1" applyBorder="1" applyAlignment="1">
      <alignment horizontal="center"/>
    </xf>
    <xf numFmtId="0" fontId="1" fillId="3" borderId="6" xfId="0" applyFont="1" applyFill="1" applyBorder="1" applyAlignment="1">
      <alignment vertical="center" wrapText="1"/>
    </xf>
    <xf numFmtId="0" fontId="3" fillId="0" borderId="6" xfId="0" applyFont="1" applyBorder="1" applyAlignment="1" applyProtection="1">
      <alignment horizontal="center"/>
      <protection locked="0"/>
    </xf>
    <xf numFmtId="0" fontId="1" fillId="3" borderId="1" xfId="0" applyFont="1" applyFill="1" applyBorder="1" applyAlignment="1">
      <alignment vertical="center" wrapText="1"/>
    </xf>
    <xf numFmtId="1" fontId="3" fillId="0" borderId="1" xfId="0" applyNumberFormat="1" applyFont="1" applyBorder="1" applyAlignment="1">
      <alignment horizontal="center"/>
    </xf>
    <xf numFmtId="0" fontId="1" fillId="3" borderId="19" xfId="0" applyFont="1" applyFill="1" applyBorder="1" applyAlignment="1">
      <alignment horizontal="center" vertical="center" wrapText="1"/>
    </xf>
    <xf numFmtId="0" fontId="1" fillId="3" borderId="20" xfId="0" applyFont="1" applyFill="1" applyBorder="1" applyAlignment="1">
      <alignment horizontal="left" vertical="center" wrapText="1"/>
    </xf>
    <xf numFmtId="0" fontId="1" fillId="3" borderId="20" xfId="0" applyFont="1" applyFill="1" applyBorder="1" applyAlignment="1">
      <alignment vertical="center" wrapText="1"/>
    </xf>
    <xf numFmtId="0" fontId="1" fillId="3" borderId="20" xfId="0" applyFont="1" applyFill="1" applyBorder="1" applyAlignment="1">
      <alignment horizontal="center" vertical="center" wrapText="1"/>
    </xf>
    <xf numFmtId="0" fontId="1" fillId="3" borderId="24" xfId="0" applyFont="1" applyFill="1" applyBorder="1" applyAlignment="1">
      <alignment horizontal="center" vertical="center" wrapText="1"/>
    </xf>
    <xf numFmtId="1" fontId="3" fillId="0" borderId="20" xfId="0" applyNumberFormat="1"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1" fillId="3" borderId="5" xfId="0" applyFont="1" applyFill="1" applyBorder="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vertical="center" wrapText="1"/>
    </xf>
    <xf numFmtId="0" fontId="1" fillId="3" borderId="0" xfId="0" applyFont="1" applyFill="1" applyAlignment="1">
      <alignment horizontal="center" vertical="center"/>
    </xf>
    <xf numFmtId="0" fontId="3" fillId="0" borderId="0" xfId="0" applyFont="1" applyAlignment="1">
      <alignment horizontal="center"/>
    </xf>
    <xf numFmtId="0" fontId="2" fillId="5" borderId="12" xfId="0" applyFont="1" applyFill="1" applyBorder="1" applyAlignment="1">
      <alignment horizontal="center" vertical="center"/>
    </xf>
    <xf numFmtId="0" fontId="3" fillId="5" borderId="31" xfId="0" applyFont="1" applyFill="1" applyBorder="1" applyAlignment="1">
      <alignment horizontal="center"/>
    </xf>
    <xf numFmtId="0" fontId="3" fillId="5" borderId="8" xfId="0" applyFont="1" applyFill="1" applyBorder="1" applyAlignment="1">
      <alignment horizontal="center"/>
    </xf>
    <xf numFmtId="0" fontId="1" fillId="3" borderId="15" xfId="0" applyFont="1" applyFill="1" applyBorder="1" applyAlignment="1">
      <alignment horizontal="center" vertical="top"/>
    </xf>
    <xf numFmtId="0" fontId="1" fillId="3" borderId="6" xfId="0" applyFont="1" applyFill="1" applyBorder="1" applyAlignment="1">
      <alignment horizontal="left" vertical="center"/>
    </xf>
    <xf numFmtId="0" fontId="1" fillId="3" borderId="6" xfId="0" applyFont="1" applyFill="1" applyBorder="1" applyAlignment="1">
      <alignment horizontal="left" vertical="top"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0" borderId="6"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3" borderId="19" xfId="0" applyFont="1" applyFill="1" applyBorder="1" applyAlignment="1">
      <alignment horizontal="center" vertical="top"/>
    </xf>
    <xf numFmtId="0" fontId="1" fillId="3" borderId="20" xfId="0" applyFont="1" applyFill="1" applyBorder="1" applyAlignment="1">
      <alignment horizontal="left" vertical="center"/>
    </xf>
    <xf numFmtId="0" fontId="1" fillId="3" borderId="20" xfId="0" applyFont="1" applyFill="1" applyBorder="1" applyAlignment="1">
      <alignment horizontal="center" vertical="center"/>
    </xf>
    <xf numFmtId="0" fontId="1" fillId="3" borderId="24" xfId="0" applyFont="1" applyFill="1" applyBorder="1" applyAlignment="1">
      <alignment horizontal="center" vertical="center"/>
    </xf>
    <xf numFmtId="0" fontId="1" fillId="0" borderId="20" xfId="0" applyFont="1" applyBorder="1" applyAlignment="1">
      <alignment horizontal="center" wrapText="1"/>
    </xf>
    <xf numFmtId="0" fontId="1" fillId="0" borderId="20"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21" xfId="0" applyFont="1" applyBorder="1" applyAlignment="1">
      <alignment horizontal="center" vertical="center"/>
    </xf>
    <xf numFmtId="0" fontId="2" fillId="5" borderId="30" xfId="0" applyFont="1" applyFill="1" applyBorder="1" applyAlignment="1">
      <alignment vertical="center" wrapText="1"/>
    </xf>
    <xf numFmtId="0" fontId="1" fillId="5" borderId="31" xfId="0" applyFont="1" applyFill="1" applyBorder="1" applyAlignment="1">
      <alignment vertical="center" wrapText="1"/>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left" vertical="top" wrapText="1"/>
    </xf>
    <xf numFmtId="0" fontId="1" fillId="0" borderId="7" xfId="0" applyFont="1" applyBorder="1" applyAlignment="1">
      <alignment horizontal="center" vertical="center"/>
    </xf>
    <xf numFmtId="0" fontId="3" fillId="3" borderId="1" xfId="0" applyFont="1" applyFill="1" applyBorder="1" applyAlignment="1">
      <alignment horizontal="left" vertical="top" wrapText="1"/>
    </xf>
    <xf numFmtId="0" fontId="1" fillId="0" borderId="4" xfId="0" applyFont="1" applyBorder="1" applyAlignment="1">
      <alignment horizontal="center" vertical="center"/>
    </xf>
    <xf numFmtId="0" fontId="3" fillId="3" borderId="20" xfId="0" applyFont="1" applyFill="1" applyBorder="1" applyAlignment="1">
      <alignment horizontal="left" vertical="top" wrapText="1"/>
    </xf>
    <xf numFmtId="0" fontId="1" fillId="0" borderId="24"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5" borderId="8" xfId="0" applyFont="1" applyFill="1" applyBorder="1" applyAlignment="1">
      <alignment vertical="center" wrapText="1"/>
    </xf>
    <xf numFmtId="0" fontId="3" fillId="3" borderId="6" xfId="0" applyFont="1" applyFill="1" applyBorder="1" applyAlignment="1">
      <alignment horizontal="left" vertical="top" wrapText="1"/>
    </xf>
    <xf numFmtId="0" fontId="1" fillId="3" borderId="16"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3" xfId="0" applyFont="1" applyFill="1" applyBorder="1" applyAlignment="1">
      <alignment horizontal="center" vertical="center"/>
    </xf>
    <xf numFmtId="0" fontId="3" fillId="3" borderId="2" xfId="0" applyFont="1" applyFill="1" applyBorder="1" applyAlignment="1">
      <alignment horizontal="left" vertical="center" wrapText="1"/>
    </xf>
    <xf numFmtId="0" fontId="1" fillId="3"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3" borderId="27" xfId="0" applyFont="1" applyFill="1" applyBorder="1" applyAlignment="1">
      <alignment horizontal="center" vertical="center"/>
    </xf>
    <xf numFmtId="0" fontId="2" fillId="5" borderId="9"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0" xfId="0" applyFont="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12" xfId="0" applyFont="1" applyBorder="1" applyAlignment="1">
      <alignment horizontal="left" vertical="center" wrapText="1"/>
    </xf>
    <xf numFmtId="3" fontId="1" fillId="0" borderId="13" xfId="0" applyNumberFormat="1" applyFont="1" applyBorder="1" applyAlignment="1">
      <alignment horizontal="left" vertical="center" wrapText="1"/>
    </xf>
    <xf numFmtId="3"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3" fontId="1" fillId="0" borderId="14" xfId="0" applyNumberFormat="1"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right" vertical="center"/>
    </xf>
    <xf numFmtId="0" fontId="1" fillId="0" borderId="16" xfId="0" applyFont="1" applyBorder="1" applyAlignment="1">
      <alignment horizontal="right" vertical="center"/>
    </xf>
    <xf numFmtId="0" fontId="1" fillId="0" borderId="1" xfId="0" applyFont="1" applyBorder="1" applyAlignment="1">
      <alignment horizontal="right" vertical="center"/>
    </xf>
    <xf numFmtId="0" fontId="1" fillId="0" borderId="18" xfId="0" applyFont="1" applyBorder="1" applyAlignment="1">
      <alignment horizontal="right" vertical="center"/>
    </xf>
    <xf numFmtId="0" fontId="1" fillId="0" borderId="20" xfId="0" applyFont="1" applyBorder="1" applyAlignment="1">
      <alignment horizontal="right" vertical="center"/>
    </xf>
    <xf numFmtId="0" fontId="1" fillId="0" borderId="21" xfId="0" applyFont="1" applyBorder="1" applyAlignment="1">
      <alignment horizontal="right" vertical="center"/>
    </xf>
    <xf numFmtId="0" fontId="1" fillId="2" borderId="14" xfId="0" applyFont="1" applyFill="1" applyBorder="1"/>
    <xf numFmtId="0" fontId="1" fillId="0" borderId="15" xfId="0" applyFont="1" applyBorder="1" applyAlignment="1">
      <alignment horizontal="center" vertical="center" wrapText="1"/>
    </xf>
    <xf numFmtId="3" fontId="1" fillId="0" borderId="16" xfId="0" applyNumberFormat="1" applyFont="1" applyBorder="1" applyAlignment="1">
      <alignment horizontal="center" vertical="center" wrapText="1"/>
    </xf>
    <xf numFmtId="0" fontId="1" fillId="0" borderId="17" xfId="0" applyFont="1" applyBorder="1" applyAlignment="1">
      <alignment horizontal="center" vertical="center" wrapText="1"/>
    </xf>
    <xf numFmtId="3" fontId="1" fillId="0" borderId="18" xfId="0" applyNumberFormat="1" applyFont="1" applyBorder="1" applyAlignment="1">
      <alignment horizontal="center" vertical="center" wrapText="1"/>
    </xf>
    <xf numFmtId="3" fontId="6" fillId="4" borderId="18"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5" borderId="30" xfId="0" applyFont="1" applyFill="1" applyBorder="1" applyAlignment="1">
      <alignment horizontal="left" vertical="center"/>
    </xf>
    <xf numFmtId="0" fontId="2" fillId="5" borderId="31" xfId="0" applyFont="1" applyFill="1" applyBorder="1" applyAlignment="1">
      <alignment horizontal="left" vertical="center"/>
    </xf>
    <xf numFmtId="0" fontId="1" fillId="3" borderId="5" xfId="0" applyFont="1" applyFill="1" applyBorder="1" applyAlignment="1">
      <alignment horizontal="center" vertical="center"/>
    </xf>
    <xf numFmtId="0" fontId="1" fillId="3" borderId="0" xfId="0" applyFont="1" applyFill="1" applyAlignment="1">
      <alignment horizontal="center" vertical="center"/>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0" borderId="15" xfId="0" applyFont="1" applyBorder="1" applyAlignment="1">
      <alignment horizontal="left" vertical="center" wrapText="1"/>
    </xf>
    <xf numFmtId="0" fontId="1" fillId="0" borderId="6" xfId="0" applyFont="1" applyBorder="1" applyAlignment="1">
      <alignment horizontal="left" vertical="center" wrapText="1"/>
    </xf>
    <xf numFmtId="0" fontId="1" fillId="0" borderId="17" xfId="0" applyFont="1" applyBorder="1" applyAlignment="1">
      <alignment horizontal="left" vertical="center" wrapText="1"/>
    </xf>
    <xf numFmtId="0" fontId="1" fillId="0" borderId="1" xfId="0" applyFont="1" applyBorder="1" applyAlignment="1">
      <alignment horizontal="left" vertical="center" wrapText="1"/>
    </xf>
    <xf numFmtId="0" fontId="1" fillId="0" borderId="29"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3" fontId="2" fillId="0" borderId="14"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3" fontId="2" fillId="0" borderId="14"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6" fillId="4" borderId="1" xfId="0" applyFont="1" applyFill="1" applyBorder="1" applyAlignment="1">
      <alignment horizontal="left" vertical="center" wrapText="1"/>
    </xf>
    <xf numFmtId="0" fontId="6" fillId="4" borderId="2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tabSelected="1" zoomScale="85" zoomScaleNormal="85" workbookViewId="0">
      <selection activeCell="L9" sqref="L9"/>
    </sheetView>
  </sheetViews>
  <sheetFormatPr defaultRowHeight="15" x14ac:dyDescent="0.25"/>
  <cols>
    <col min="3" max="3" width="72.5703125" bestFit="1" customWidth="1"/>
    <col min="4" max="4" width="25.7109375" customWidth="1"/>
    <col min="11" max="11" width="10.5703125" bestFit="1" customWidth="1"/>
  </cols>
  <sheetData>
    <row r="1" spans="2:4" ht="15.75" thickBot="1" x14ac:dyDescent="0.3"/>
    <row r="2" spans="2:4" ht="40.5" customHeight="1" thickBot="1" x14ac:dyDescent="0.3">
      <c r="B2" s="143" t="s">
        <v>310</v>
      </c>
      <c r="C2" s="144"/>
      <c r="D2" s="145"/>
    </row>
    <row r="3" spans="2:4" ht="33.75" thickBot="1" x14ac:dyDescent="0.3">
      <c r="B3" s="138" t="s">
        <v>0</v>
      </c>
      <c r="C3" s="139" t="s">
        <v>1</v>
      </c>
      <c r="D3" s="140" t="s">
        <v>2</v>
      </c>
    </row>
    <row r="4" spans="2:4" ht="16.5" x14ac:dyDescent="0.25">
      <c r="B4" s="132">
        <v>1</v>
      </c>
      <c r="C4" s="141" t="s">
        <v>3</v>
      </c>
      <c r="D4" s="133">
        <v>268392</v>
      </c>
    </row>
    <row r="5" spans="2:4" ht="16.5" x14ac:dyDescent="0.25">
      <c r="B5" s="134">
        <v>2</v>
      </c>
      <c r="C5" s="142" t="s">
        <v>4</v>
      </c>
      <c r="D5" s="135">
        <v>696863</v>
      </c>
    </row>
    <row r="6" spans="2:4" ht="16.5" x14ac:dyDescent="0.25">
      <c r="B6" s="134">
        <v>3</v>
      </c>
      <c r="C6" s="142" t="s">
        <v>5</v>
      </c>
      <c r="D6" s="135">
        <v>116793</v>
      </c>
    </row>
    <row r="7" spans="2:4" ht="16.5" x14ac:dyDescent="0.25">
      <c r="B7" s="134">
        <v>4</v>
      </c>
      <c r="C7" s="142" t="s">
        <v>307</v>
      </c>
      <c r="D7" s="135">
        <v>47200</v>
      </c>
    </row>
    <row r="8" spans="2:4" ht="16.5" x14ac:dyDescent="0.25">
      <c r="B8" s="134">
        <v>5</v>
      </c>
      <c r="C8" s="177" t="s">
        <v>305</v>
      </c>
      <c r="D8" s="136">
        <v>53100</v>
      </c>
    </row>
    <row r="9" spans="2:4" ht="16.5" x14ac:dyDescent="0.25">
      <c r="B9" s="134">
        <v>6</v>
      </c>
      <c r="C9" s="177" t="s">
        <v>278</v>
      </c>
      <c r="D9" s="136">
        <v>118000</v>
      </c>
    </row>
    <row r="10" spans="2:4" ht="33" x14ac:dyDescent="0.25">
      <c r="B10" s="134">
        <v>7</v>
      </c>
      <c r="C10" s="177" t="s">
        <v>309</v>
      </c>
      <c r="D10" s="136">
        <v>35400</v>
      </c>
    </row>
    <row r="11" spans="2:4" ht="33.75" thickBot="1" x14ac:dyDescent="0.3">
      <c r="B11" s="176">
        <v>8</v>
      </c>
      <c r="C11" s="178" t="s">
        <v>308</v>
      </c>
      <c r="D11" s="137">
        <v>47200</v>
      </c>
    </row>
    <row r="12" spans="2:4" ht="17.25" thickBot="1" x14ac:dyDescent="0.3">
      <c r="B12" s="173" t="s">
        <v>6</v>
      </c>
      <c r="C12" s="174"/>
      <c r="D12" s="175">
        <f>SUM(D4:D11)</f>
        <v>1382948</v>
      </c>
    </row>
    <row r="13" spans="2:4" ht="17.25" thickBot="1" x14ac:dyDescent="0.3">
      <c r="B13" s="170" t="s">
        <v>303</v>
      </c>
      <c r="C13" s="171"/>
      <c r="D13" s="172">
        <f>D12*5%</f>
        <v>69147.400000000009</v>
      </c>
    </row>
    <row r="14" spans="2:4" ht="17.25" thickBot="1" x14ac:dyDescent="0.3">
      <c r="B14" s="170" t="s">
        <v>302</v>
      </c>
      <c r="C14" s="171"/>
      <c r="D14" s="172">
        <f>SUM(D12+D13)</f>
        <v>1452095.4</v>
      </c>
    </row>
  </sheetData>
  <mergeCells count="4">
    <mergeCell ref="B14:C14"/>
    <mergeCell ref="B2:D2"/>
    <mergeCell ref="B12:C12"/>
    <mergeCell ref="B13:C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87"/>
  <sheetViews>
    <sheetView topLeftCell="A180" zoomScale="70" zoomScaleNormal="70" workbookViewId="0">
      <selection activeCell="M188" sqref="M188"/>
    </sheetView>
  </sheetViews>
  <sheetFormatPr defaultColWidth="9.140625" defaultRowHeight="16.5" x14ac:dyDescent="0.25"/>
  <cols>
    <col min="1" max="2" width="9.140625" style="1"/>
    <col min="3" max="3" width="48" style="1" customWidth="1"/>
    <col min="4" max="4" width="64.140625" style="1" customWidth="1"/>
    <col min="5" max="5" width="18.28515625" style="1" bestFit="1" customWidth="1"/>
    <col min="6" max="6" width="8" style="1" bestFit="1" customWidth="1"/>
    <col min="7" max="14" width="9.140625" style="1"/>
    <col min="15" max="15" width="10" style="1" bestFit="1" customWidth="1"/>
    <col min="16" max="16384" width="9.140625" style="1"/>
  </cols>
  <sheetData>
    <row r="1" spans="2:11" ht="17.25" thickBot="1" x14ac:dyDescent="0.3"/>
    <row r="2" spans="2:11" ht="66.75" thickBot="1" x14ac:dyDescent="0.3">
      <c r="B2" s="2" t="s">
        <v>7</v>
      </c>
      <c r="C2" s="3" t="s">
        <v>8</v>
      </c>
      <c r="D2" s="3" t="s">
        <v>9</v>
      </c>
      <c r="E2" s="3" t="s">
        <v>10</v>
      </c>
      <c r="F2" s="3" t="s">
        <v>11</v>
      </c>
      <c r="G2" s="3" t="s">
        <v>12</v>
      </c>
      <c r="H2" s="3" t="s">
        <v>13</v>
      </c>
      <c r="I2" s="3" t="s">
        <v>14</v>
      </c>
      <c r="J2" s="3" t="s">
        <v>15</v>
      </c>
      <c r="K2" s="4" t="s">
        <v>16</v>
      </c>
    </row>
    <row r="3" spans="2:11" ht="17.25" thickBot="1" x14ac:dyDescent="0.3">
      <c r="B3" s="146" t="s">
        <v>17</v>
      </c>
      <c r="C3" s="147"/>
      <c r="D3" s="147"/>
      <c r="E3" s="147"/>
      <c r="F3" s="147"/>
      <c r="G3" s="147"/>
      <c r="H3" s="147"/>
      <c r="I3" s="147"/>
      <c r="J3" s="147"/>
      <c r="K3" s="148"/>
    </row>
    <row r="4" spans="2:11" ht="17.25" thickBot="1" x14ac:dyDescent="0.3">
      <c r="B4" s="5" t="s">
        <v>18</v>
      </c>
      <c r="C4" s="6" t="s">
        <v>19</v>
      </c>
      <c r="D4" s="7"/>
      <c r="E4" s="7"/>
      <c r="F4" s="7"/>
      <c r="G4" s="7"/>
      <c r="H4" s="7"/>
      <c r="I4" s="7"/>
      <c r="J4" s="7"/>
      <c r="K4" s="8"/>
    </row>
    <row r="5" spans="2:11" x14ac:dyDescent="0.25">
      <c r="B5" s="9">
        <v>1</v>
      </c>
      <c r="C5" s="10" t="s">
        <v>20</v>
      </c>
      <c r="D5" s="10" t="s">
        <v>21</v>
      </c>
      <c r="E5" s="11">
        <v>10</v>
      </c>
      <c r="F5" s="11" t="s">
        <v>22</v>
      </c>
      <c r="G5" s="12">
        <v>340</v>
      </c>
      <c r="H5" s="12">
        <f t="shared" ref="H5:H16" si="0">G5*E5</f>
        <v>3400</v>
      </c>
      <c r="I5" s="12">
        <v>18</v>
      </c>
      <c r="J5" s="12">
        <f>H5*I5/100</f>
        <v>612</v>
      </c>
      <c r="K5" s="13">
        <f>H5+J5</f>
        <v>4012</v>
      </c>
    </row>
    <row r="6" spans="2:11" ht="33" x14ac:dyDescent="0.25">
      <c r="B6" s="14">
        <v>2</v>
      </c>
      <c r="C6" s="15" t="s">
        <v>23</v>
      </c>
      <c r="D6" s="16" t="s">
        <v>24</v>
      </c>
      <c r="E6" s="17">
        <v>10</v>
      </c>
      <c r="F6" s="17" t="s">
        <v>22</v>
      </c>
      <c r="G6" s="18">
        <v>340</v>
      </c>
      <c r="H6" s="18">
        <f t="shared" si="0"/>
        <v>3400</v>
      </c>
      <c r="I6" s="18">
        <v>18</v>
      </c>
      <c r="J6" s="18">
        <f t="shared" ref="J6:J16" si="1">H6*I6/100</f>
        <v>612</v>
      </c>
      <c r="K6" s="19">
        <f t="shared" ref="K6:K16" si="2">H6+J6</f>
        <v>4012</v>
      </c>
    </row>
    <row r="7" spans="2:11" ht="33" x14ac:dyDescent="0.25">
      <c r="B7" s="14">
        <v>3</v>
      </c>
      <c r="C7" s="15" t="s">
        <v>25</v>
      </c>
      <c r="D7" s="15" t="s">
        <v>26</v>
      </c>
      <c r="E7" s="17">
        <v>10</v>
      </c>
      <c r="F7" s="17" t="s">
        <v>22</v>
      </c>
      <c r="G7" s="18">
        <v>340</v>
      </c>
      <c r="H7" s="18">
        <f t="shared" si="0"/>
        <v>3400</v>
      </c>
      <c r="I7" s="18">
        <v>18</v>
      </c>
      <c r="J7" s="18">
        <f t="shared" si="1"/>
        <v>612</v>
      </c>
      <c r="K7" s="19">
        <f t="shared" si="2"/>
        <v>4012</v>
      </c>
    </row>
    <row r="8" spans="2:11" ht="33" x14ac:dyDescent="0.25">
      <c r="B8" s="14">
        <v>4</v>
      </c>
      <c r="C8" s="15" t="s">
        <v>27</v>
      </c>
      <c r="D8" s="15" t="s">
        <v>28</v>
      </c>
      <c r="E8" s="17">
        <v>10</v>
      </c>
      <c r="F8" s="17" t="s">
        <v>22</v>
      </c>
      <c r="G8" s="18">
        <v>40</v>
      </c>
      <c r="H8" s="18">
        <f t="shared" si="0"/>
        <v>400</v>
      </c>
      <c r="I8" s="18">
        <v>18</v>
      </c>
      <c r="J8" s="18">
        <f t="shared" si="1"/>
        <v>72</v>
      </c>
      <c r="K8" s="19">
        <f t="shared" si="2"/>
        <v>472</v>
      </c>
    </row>
    <row r="9" spans="2:11" ht="33" x14ac:dyDescent="0.25">
      <c r="B9" s="14">
        <v>5</v>
      </c>
      <c r="C9" s="15" t="s">
        <v>29</v>
      </c>
      <c r="D9" s="15" t="s">
        <v>30</v>
      </c>
      <c r="E9" s="17">
        <v>10</v>
      </c>
      <c r="F9" s="17" t="s">
        <v>22</v>
      </c>
      <c r="G9" s="18">
        <v>40</v>
      </c>
      <c r="H9" s="18">
        <f t="shared" si="0"/>
        <v>400</v>
      </c>
      <c r="I9" s="18">
        <v>18</v>
      </c>
      <c r="J9" s="18">
        <f t="shared" si="1"/>
        <v>72</v>
      </c>
      <c r="K9" s="19">
        <f t="shared" si="2"/>
        <v>472</v>
      </c>
    </row>
    <row r="10" spans="2:11" ht="33" x14ac:dyDescent="0.25">
      <c r="B10" s="14">
        <v>6</v>
      </c>
      <c r="C10" s="15" t="s">
        <v>31</v>
      </c>
      <c r="D10" s="15" t="s">
        <v>32</v>
      </c>
      <c r="E10" s="17">
        <v>10</v>
      </c>
      <c r="F10" s="17" t="s">
        <v>22</v>
      </c>
      <c r="G10" s="18">
        <v>40</v>
      </c>
      <c r="H10" s="18">
        <f t="shared" si="0"/>
        <v>400</v>
      </c>
      <c r="I10" s="18">
        <v>18</v>
      </c>
      <c r="J10" s="18">
        <f t="shared" si="1"/>
        <v>72</v>
      </c>
      <c r="K10" s="19">
        <f t="shared" si="2"/>
        <v>472</v>
      </c>
    </row>
    <row r="11" spans="2:11" ht="33" x14ac:dyDescent="0.25">
      <c r="B11" s="14">
        <v>7</v>
      </c>
      <c r="C11" s="15" t="s">
        <v>33</v>
      </c>
      <c r="D11" s="15" t="s">
        <v>34</v>
      </c>
      <c r="E11" s="17">
        <v>10</v>
      </c>
      <c r="F11" s="17" t="s">
        <v>22</v>
      </c>
      <c r="G11" s="18">
        <v>40</v>
      </c>
      <c r="H11" s="18">
        <f t="shared" si="0"/>
        <v>400</v>
      </c>
      <c r="I11" s="18">
        <v>18</v>
      </c>
      <c r="J11" s="18">
        <f t="shared" si="1"/>
        <v>72</v>
      </c>
      <c r="K11" s="19">
        <f t="shared" si="2"/>
        <v>472</v>
      </c>
    </row>
    <row r="12" spans="2:11" ht="33" x14ac:dyDescent="0.25">
      <c r="B12" s="14">
        <v>8</v>
      </c>
      <c r="C12" s="15" t="s">
        <v>35</v>
      </c>
      <c r="D12" s="15" t="s">
        <v>36</v>
      </c>
      <c r="E12" s="17">
        <v>6</v>
      </c>
      <c r="F12" s="17" t="s">
        <v>22</v>
      </c>
      <c r="G12" s="18">
        <v>170</v>
      </c>
      <c r="H12" s="18">
        <f t="shared" si="0"/>
        <v>1020</v>
      </c>
      <c r="I12" s="18">
        <v>18</v>
      </c>
      <c r="J12" s="18">
        <f t="shared" si="1"/>
        <v>183.6</v>
      </c>
      <c r="K12" s="19">
        <f t="shared" si="2"/>
        <v>1203.5999999999999</v>
      </c>
    </row>
    <row r="13" spans="2:11" x14ac:dyDescent="0.25">
      <c r="B13" s="14">
        <v>9</v>
      </c>
      <c r="C13" s="15" t="s">
        <v>37</v>
      </c>
      <c r="D13" s="16" t="s">
        <v>38</v>
      </c>
      <c r="E13" s="17">
        <v>10</v>
      </c>
      <c r="F13" s="17" t="s">
        <v>22</v>
      </c>
      <c r="G13" s="18">
        <v>20</v>
      </c>
      <c r="H13" s="18">
        <f t="shared" si="0"/>
        <v>200</v>
      </c>
      <c r="I13" s="18">
        <v>18</v>
      </c>
      <c r="J13" s="18">
        <f t="shared" si="1"/>
        <v>36</v>
      </c>
      <c r="K13" s="19">
        <f t="shared" si="2"/>
        <v>236</v>
      </c>
    </row>
    <row r="14" spans="2:11" x14ac:dyDescent="0.25">
      <c r="B14" s="14">
        <v>10</v>
      </c>
      <c r="C14" s="15" t="s">
        <v>39</v>
      </c>
      <c r="D14" s="16" t="s">
        <v>40</v>
      </c>
      <c r="E14" s="17">
        <v>25</v>
      </c>
      <c r="F14" s="17" t="s">
        <v>22</v>
      </c>
      <c r="G14" s="18">
        <v>180</v>
      </c>
      <c r="H14" s="18">
        <f t="shared" si="0"/>
        <v>4500</v>
      </c>
      <c r="I14" s="18">
        <v>18</v>
      </c>
      <c r="J14" s="18">
        <f t="shared" si="1"/>
        <v>810</v>
      </c>
      <c r="K14" s="19">
        <f t="shared" si="2"/>
        <v>5310</v>
      </c>
    </row>
    <row r="15" spans="2:11" ht="33" x14ac:dyDescent="0.25">
      <c r="B15" s="14">
        <v>11</v>
      </c>
      <c r="C15" s="15" t="s">
        <v>41</v>
      </c>
      <c r="D15" s="15" t="s">
        <v>42</v>
      </c>
      <c r="E15" s="17">
        <v>1</v>
      </c>
      <c r="F15" s="17" t="s">
        <v>22</v>
      </c>
      <c r="G15" s="18">
        <v>6900</v>
      </c>
      <c r="H15" s="18">
        <f t="shared" si="0"/>
        <v>6900</v>
      </c>
      <c r="I15" s="18">
        <v>18</v>
      </c>
      <c r="J15" s="18">
        <f t="shared" si="1"/>
        <v>1242</v>
      </c>
      <c r="K15" s="19">
        <f t="shared" si="2"/>
        <v>8142</v>
      </c>
    </row>
    <row r="16" spans="2:11" ht="50.25" thickBot="1" x14ac:dyDescent="0.3">
      <c r="B16" s="20">
        <v>12</v>
      </c>
      <c r="C16" s="21" t="s">
        <v>43</v>
      </c>
      <c r="D16" s="21" t="s">
        <v>44</v>
      </c>
      <c r="E16" s="22">
        <v>6</v>
      </c>
      <c r="F16" s="22" t="s">
        <v>22</v>
      </c>
      <c r="G16" s="23">
        <v>550</v>
      </c>
      <c r="H16" s="23">
        <f t="shared" si="0"/>
        <v>3300</v>
      </c>
      <c r="I16" s="23">
        <v>18</v>
      </c>
      <c r="J16" s="23">
        <f t="shared" si="1"/>
        <v>594</v>
      </c>
      <c r="K16" s="24">
        <f t="shared" si="2"/>
        <v>3894</v>
      </c>
    </row>
    <row r="17" spans="2:11" ht="17.25" thickBot="1" x14ac:dyDescent="0.3">
      <c r="B17" s="5" t="s">
        <v>45</v>
      </c>
      <c r="C17" s="25" t="s">
        <v>46</v>
      </c>
      <c r="D17" s="7"/>
      <c r="E17" s="7"/>
      <c r="F17" s="26"/>
      <c r="G17" s="27"/>
      <c r="H17" s="28"/>
      <c r="I17" s="27"/>
      <c r="J17" s="28"/>
      <c r="K17" s="29"/>
    </row>
    <row r="18" spans="2:11" ht="33" x14ac:dyDescent="0.25">
      <c r="B18" s="9">
        <v>13</v>
      </c>
      <c r="C18" s="10" t="s">
        <v>47</v>
      </c>
      <c r="D18" s="30" t="s">
        <v>48</v>
      </c>
      <c r="E18" s="11">
        <v>1</v>
      </c>
      <c r="F18" s="31" t="s">
        <v>22</v>
      </c>
      <c r="G18" s="32">
        <v>2900</v>
      </c>
      <c r="H18" s="12">
        <f t="shared" ref="H18:H49" si="3">G18*E18</f>
        <v>2900</v>
      </c>
      <c r="I18" s="12">
        <v>18</v>
      </c>
      <c r="J18" s="12">
        <f>H18*I18/100</f>
        <v>522</v>
      </c>
      <c r="K18" s="13">
        <f>H18+J18</f>
        <v>3422</v>
      </c>
    </row>
    <row r="19" spans="2:11" x14ac:dyDescent="0.25">
      <c r="B19" s="14">
        <v>14</v>
      </c>
      <c r="C19" s="15" t="s">
        <v>49</v>
      </c>
      <c r="D19" s="16" t="s">
        <v>50</v>
      </c>
      <c r="E19" s="17">
        <v>1</v>
      </c>
      <c r="F19" s="33" t="s">
        <v>22</v>
      </c>
      <c r="G19" s="34">
        <v>50</v>
      </c>
      <c r="H19" s="18">
        <f t="shared" si="3"/>
        <v>50</v>
      </c>
      <c r="I19" s="18">
        <v>18</v>
      </c>
      <c r="J19" s="18">
        <f>H19*I19/100</f>
        <v>9</v>
      </c>
      <c r="K19" s="19">
        <f>H19+J19</f>
        <v>59</v>
      </c>
    </row>
    <row r="20" spans="2:11" x14ac:dyDescent="0.25">
      <c r="B20" s="14">
        <v>15</v>
      </c>
      <c r="C20" s="15" t="s">
        <v>51</v>
      </c>
      <c r="D20" s="15" t="s">
        <v>52</v>
      </c>
      <c r="E20" s="17">
        <v>1</v>
      </c>
      <c r="F20" s="33" t="s">
        <v>22</v>
      </c>
      <c r="G20" s="34">
        <v>270</v>
      </c>
      <c r="H20" s="18">
        <f t="shared" si="3"/>
        <v>270</v>
      </c>
      <c r="I20" s="18">
        <v>18</v>
      </c>
      <c r="J20" s="18">
        <f t="shared" ref="J20:J82" si="4">H20*I20/100</f>
        <v>48.6</v>
      </c>
      <c r="K20" s="19">
        <f t="shared" ref="K20:K82" si="5">H20+J20</f>
        <v>318.60000000000002</v>
      </c>
    </row>
    <row r="21" spans="2:11" x14ac:dyDescent="0.25">
      <c r="B21" s="14">
        <v>16</v>
      </c>
      <c r="C21" s="15" t="s">
        <v>53</v>
      </c>
      <c r="D21" s="16" t="s">
        <v>54</v>
      </c>
      <c r="E21" s="17">
        <v>1</v>
      </c>
      <c r="F21" s="33" t="s">
        <v>22</v>
      </c>
      <c r="G21" s="34">
        <v>1395</v>
      </c>
      <c r="H21" s="18">
        <f t="shared" si="3"/>
        <v>1395</v>
      </c>
      <c r="I21" s="18">
        <v>18</v>
      </c>
      <c r="J21" s="18">
        <f t="shared" si="4"/>
        <v>251.1</v>
      </c>
      <c r="K21" s="19">
        <f t="shared" si="5"/>
        <v>1646.1</v>
      </c>
    </row>
    <row r="22" spans="2:11" x14ac:dyDescent="0.25">
      <c r="B22" s="14">
        <v>17</v>
      </c>
      <c r="C22" s="15" t="s">
        <v>55</v>
      </c>
      <c r="D22" s="15" t="s">
        <v>56</v>
      </c>
      <c r="E22" s="17">
        <v>5</v>
      </c>
      <c r="F22" s="33" t="s">
        <v>22</v>
      </c>
      <c r="G22" s="34">
        <v>170</v>
      </c>
      <c r="H22" s="18">
        <f t="shared" si="3"/>
        <v>850</v>
      </c>
      <c r="I22" s="18">
        <v>18</v>
      </c>
      <c r="J22" s="18">
        <f t="shared" si="4"/>
        <v>153</v>
      </c>
      <c r="K22" s="19">
        <f t="shared" si="5"/>
        <v>1003</v>
      </c>
    </row>
    <row r="23" spans="2:11" x14ac:dyDescent="0.25">
      <c r="B23" s="9">
        <v>18</v>
      </c>
      <c r="C23" s="15" t="s">
        <v>57</v>
      </c>
      <c r="D23" s="15" t="s">
        <v>58</v>
      </c>
      <c r="E23" s="17">
        <v>3</v>
      </c>
      <c r="F23" s="33" t="s">
        <v>22</v>
      </c>
      <c r="G23" s="34">
        <v>3400</v>
      </c>
      <c r="H23" s="18">
        <f t="shared" si="3"/>
        <v>10200</v>
      </c>
      <c r="I23" s="18">
        <v>18</v>
      </c>
      <c r="J23" s="18">
        <f t="shared" si="4"/>
        <v>1836</v>
      </c>
      <c r="K23" s="19">
        <f t="shared" si="5"/>
        <v>12036</v>
      </c>
    </row>
    <row r="24" spans="2:11" ht="33" x14ac:dyDescent="0.25">
      <c r="B24" s="14">
        <v>19</v>
      </c>
      <c r="C24" s="15" t="s">
        <v>59</v>
      </c>
      <c r="D24" s="15" t="s">
        <v>60</v>
      </c>
      <c r="E24" s="17">
        <v>15</v>
      </c>
      <c r="F24" s="33" t="s">
        <v>22</v>
      </c>
      <c r="G24" s="34">
        <v>630</v>
      </c>
      <c r="H24" s="18">
        <f t="shared" si="3"/>
        <v>9450</v>
      </c>
      <c r="I24" s="18">
        <v>18</v>
      </c>
      <c r="J24" s="18">
        <f t="shared" si="4"/>
        <v>1701</v>
      </c>
      <c r="K24" s="19">
        <f t="shared" si="5"/>
        <v>11151</v>
      </c>
    </row>
    <row r="25" spans="2:11" x14ac:dyDescent="0.25">
      <c r="B25" s="14">
        <v>20</v>
      </c>
      <c r="C25" s="15" t="s">
        <v>61</v>
      </c>
      <c r="D25" s="15" t="s">
        <v>62</v>
      </c>
      <c r="E25" s="17">
        <v>12</v>
      </c>
      <c r="F25" s="33" t="s">
        <v>22</v>
      </c>
      <c r="G25" s="34">
        <v>220</v>
      </c>
      <c r="H25" s="18">
        <f t="shared" si="3"/>
        <v>2640</v>
      </c>
      <c r="I25" s="18">
        <v>18</v>
      </c>
      <c r="J25" s="18">
        <f t="shared" si="4"/>
        <v>475.2</v>
      </c>
      <c r="K25" s="19">
        <f t="shared" si="5"/>
        <v>3115.2</v>
      </c>
    </row>
    <row r="26" spans="2:11" ht="33" x14ac:dyDescent="0.25">
      <c r="B26" s="14">
        <v>21</v>
      </c>
      <c r="C26" s="15" t="s">
        <v>63</v>
      </c>
      <c r="D26" s="15" t="s">
        <v>64</v>
      </c>
      <c r="E26" s="17">
        <v>12</v>
      </c>
      <c r="F26" s="33" t="s">
        <v>22</v>
      </c>
      <c r="G26" s="34">
        <v>550</v>
      </c>
      <c r="H26" s="18">
        <f t="shared" si="3"/>
        <v>6600</v>
      </c>
      <c r="I26" s="18">
        <v>18</v>
      </c>
      <c r="J26" s="18">
        <f t="shared" si="4"/>
        <v>1188</v>
      </c>
      <c r="K26" s="19">
        <f t="shared" si="5"/>
        <v>7788</v>
      </c>
    </row>
    <row r="27" spans="2:11" x14ac:dyDescent="0.25">
      <c r="B27" s="14">
        <v>22</v>
      </c>
      <c r="C27" s="15" t="s">
        <v>65</v>
      </c>
      <c r="D27" s="15" t="s">
        <v>66</v>
      </c>
      <c r="E27" s="17">
        <v>22</v>
      </c>
      <c r="F27" s="33" t="s">
        <v>22</v>
      </c>
      <c r="G27" s="34">
        <v>90</v>
      </c>
      <c r="H27" s="18">
        <f t="shared" si="3"/>
        <v>1980</v>
      </c>
      <c r="I27" s="18">
        <v>18</v>
      </c>
      <c r="J27" s="18">
        <f t="shared" si="4"/>
        <v>356.4</v>
      </c>
      <c r="K27" s="19">
        <f t="shared" si="5"/>
        <v>2336.4</v>
      </c>
    </row>
    <row r="28" spans="2:11" x14ac:dyDescent="0.25">
      <c r="B28" s="9">
        <v>23</v>
      </c>
      <c r="C28" s="15" t="s">
        <v>67</v>
      </c>
      <c r="D28" s="15" t="s">
        <v>68</v>
      </c>
      <c r="E28" s="17">
        <v>15</v>
      </c>
      <c r="F28" s="33" t="s">
        <v>22</v>
      </c>
      <c r="G28" s="34">
        <v>140</v>
      </c>
      <c r="H28" s="18">
        <f t="shared" si="3"/>
        <v>2100</v>
      </c>
      <c r="I28" s="18">
        <v>18</v>
      </c>
      <c r="J28" s="18">
        <f t="shared" si="4"/>
        <v>378</v>
      </c>
      <c r="K28" s="19">
        <f t="shared" si="5"/>
        <v>2478</v>
      </c>
    </row>
    <row r="29" spans="2:11" x14ac:dyDescent="0.25">
      <c r="B29" s="14">
        <v>24</v>
      </c>
      <c r="C29" s="15" t="s">
        <v>69</v>
      </c>
      <c r="D29" s="15" t="s">
        <v>70</v>
      </c>
      <c r="E29" s="17">
        <v>5</v>
      </c>
      <c r="F29" s="33" t="s">
        <v>22</v>
      </c>
      <c r="G29" s="34">
        <v>95</v>
      </c>
      <c r="H29" s="18">
        <f t="shared" si="3"/>
        <v>475</v>
      </c>
      <c r="I29" s="18">
        <v>18</v>
      </c>
      <c r="J29" s="18">
        <f t="shared" si="4"/>
        <v>85.5</v>
      </c>
      <c r="K29" s="19">
        <f t="shared" si="5"/>
        <v>560.5</v>
      </c>
    </row>
    <row r="30" spans="2:11" ht="33" x14ac:dyDescent="0.25">
      <c r="B30" s="14">
        <v>25</v>
      </c>
      <c r="C30" s="15" t="s">
        <v>71</v>
      </c>
      <c r="D30" s="16" t="s">
        <v>72</v>
      </c>
      <c r="E30" s="17">
        <v>12</v>
      </c>
      <c r="F30" s="33" t="s">
        <v>22</v>
      </c>
      <c r="G30" s="34">
        <v>140</v>
      </c>
      <c r="H30" s="18">
        <f t="shared" si="3"/>
        <v>1680</v>
      </c>
      <c r="I30" s="18">
        <v>18</v>
      </c>
      <c r="J30" s="18">
        <f t="shared" si="4"/>
        <v>302.39999999999998</v>
      </c>
      <c r="K30" s="19">
        <f t="shared" si="5"/>
        <v>1982.4</v>
      </c>
    </row>
    <row r="31" spans="2:11" ht="33" x14ac:dyDescent="0.25">
      <c r="B31" s="14">
        <v>26</v>
      </c>
      <c r="C31" s="15" t="s">
        <v>73</v>
      </c>
      <c r="D31" s="16" t="s">
        <v>74</v>
      </c>
      <c r="E31" s="17">
        <v>5</v>
      </c>
      <c r="F31" s="33" t="s">
        <v>22</v>
      </c>
      <c r="G31" s="34">
        <v>95</v>
      </c>
      <c r="H31" s="18">
        <f t="shared" si="3"/>
        <v>475</v>
      </c>
      <c r="I31" s="18">
        <v>18</v>
      </c>
      <c r="J31" s="18">
        <f t="shared" si="4"/>
        <v>85.5</v>
      </c>
      <c r="K31" s="19">
        <f t="shared" si="5"/>
        <v>560.5</v>
      </c>
    </row>
    <row r="32" spans="2:11" x14ac:dyDescent="0.25">
      <c r="B32" s="14">
        <v>27</v>
      </c>
      <c r="C32" s="15" t="s">
        <v>75</v>
      </c>
      <c r="D32" s="15" t="s">
        <v>76</v>
      </c>
      <c r="E32" s="17">
        <v>18</v>
      </c>
      <c r="F32" s="33" t="s">
        <v>22</v>
      </c>
      <c r="G32" s="34">
        <v>95</v>
      </c>
      <c r="H32" s="18">
        <f t="shared" si="3"/>
        <v>1710</v>
      </c>
      <c r="I32" s="18">
        <v>18</v>
      </c>
      <c r="J32" s="18">
        <f t="shared" si="4"/>
        <v>307.8</v>
      </c>
      <c r="K32" s="19">
        <f t="shared" si="5"/>
        <v>2017.8</v>
      </c>
    </row>
    <row r="33" spans="2:11" ht="33" x14ac:dyDescent="0.25">
      <c r="B33" s="9">
        <v>28</v>
      </c>
      <c r="C33" s="15" t="s">
        <v>77</v>
      </c>
      <c r="D33" s="15" t="s">
        <v>78</v>
      </c>
      <c r="E33" s="17">
        <v>18</v>
      </c>
      <c r="F33" s="33" t="s">
        <v>22</v>
      </c>
      <c r="G33" s="34">
        <v>75</v>
      </c>
      <c r="H33" s="18">
        <f t="shared" si="3"/>
        <v>1350</v>
      </c>
      <c r="I33" s="18">
        <v>18</v>
      </c>
      <c r="J33" s="18">
        <f t="shared" si="4"/>
        <v>243</v>
      </c>
      <c r="K33" s="19">
        <f t="shared" si="5"/>
        <v>1593</v>
      </c>
    </row>
    <row r="34" spans="2:11" x14ac:dyDescent="0.25">
      <c r="B34" s="14">
        <v>29</v>
      </c>
      <c r="C34" s="15" t="s">
        <v>79</v>
      </c>
      <c r="D34" s="15" t="s">
        <v>80</v>
      </c>
      <c r="E34" s="17">
        <v>20</v>
      </c>
      <c r="F34" s="33" t="s">
        <v>22</v>
      </c>
      <c r="G34" s="34">
        <v>70</v>
      </c>
      <c r="H34" s="18">
        <f t="shared" si="3"/>
        <v>1400</v>
      </c>
      <c r="I34" s="18">
        <v>18</v>
      </c>
      <c r="J34" s="18">
        <f t="shared" si="4"/>
        <v>252</v>
      </c>
      <c r="K34" s="19">
        <f t="shared" si="5"/>
        <v>1652</v>
      </c>
    </row>
    <row r="35" spans="2:11" x14ac:dyDescent="0.25">
      <c r="B35" s="14">
        <v>30</v>
      </c>
      <c r="C35" s="15" t="s">
        <v>81</v>
      </c>
      <c r="D35" s="15" t="s">
        <v>82</v>
      </c>
      <c r="E35" s="35">
        <v>1</v>
      </c>
      <c r="F35" s="33" t="s">
        <v>22</v>
      </c>
      <c r="G35" s="34">
        <v>390</v>
      </c>
      <c r="H35" s="18">
        <f t="shared" si="3"/>
        <v>390</v>
      </c>
      <c r="I35" s="18">
        <v>18</v>
      </c>
      <c r="J35" s="18">
        <f t="shared" si="4"/>
        <v>70.2</v>
      </c>
      <c r="K35" s="19">
        <f t="shared" si="5"/>
        <v>460.2</v>
      </c>
    </row>
    <row r="36" spans="2:11" x14ac:dyDescent="0.25">
      <c r="B36" s="14">
        <v>31</v>
      </c>
      <c r="C36" s="15" t="s">
        <v>83</v>
      </c>
      <c r="D36" s="15" t="s">
        <v>84</v>
      </c>
      <c r="E36" s="17">
        <v>5</v>
      </c>
      <c r="F36" s="33" t="s">
        <v>22</v>
      </c>
      <c r="G36" s="34">
        <v>260</v>
      </c>
      <c r="H36" s="18">
        <f t="shared" si="3"/>
        <v>1300</v>
      </c>
      <c r="I36" s="18">
        <v>18</v>
      </c>
      <c r="J36" s="18">
        <f t="shared" si="4"/>
        <v>234</v>
      </c>
      <c r="K36" s="19">
        <f t="shared" si="5"/>
        <v>1534</v>
      </c>
    </row>
    <row r="37" spans="2:11" x14ac:dyDescent="0.25">
      <c r="B37" s="14">
        <v>32</v>
      </c>
      <c r="C37" s="15" t="s">
        <v>85</v>
      </c>
      <c r="D37" s="15" t="s">
        <v>86</v>
      </c>
      <c r="E37" s="17">
        <v>6</v>
      </c>
      <c r="F37" s="33" t="s">
        <v>22</v>
      </c>
      <c r="G37" s="34">
        <v>125</v>
      </c>
      <c r="H37" s="18">
        <f t="shared" si="3"/>
        <v>750</v>
      </c>
      <c r="I37" s="18">
        <v>18</v>
      </c>
      <c r="J37" s="18">
        <f t="shared" si="4"/>
        <v>135</v>
      </c>
      <c r="K37" s="19">
        <f t="shared" si="5"/>
        <v>885</v>
      </c>
    </row>
    <row r="38" spans="2:11" x14ac:dyDescent="0.25">
      <c r="B38" s="9">
        <v>33</v>
      </c>
      <c r="C38" s="15" t="s">
        <v>87</v>
      </c>
      <c r="D38" s="15" t="s">
        <v>88</v>
      </c>
      <c r="E38" s="17">
        <v>6</v>
      </c>
      <c r="F38" s="33" t="s">
        <v>22</v>
      </c>
      <c r="G38" s="34">
        <v>70</v>
      </c>
      <c r="H38" s="18">
        <f t="shared" si="3"/>
        <v>420</v>
      </c>
      <c r="I38" s="18">
        <v>18</v>
      </c>
      <c r="J38" s="18">
        <f t="shared" si="4"/>
        <v>75.599999999999994</v>
      </c>
      <c r="K38" s="19">
        <f t="shared" si="5"/>
        <v>495.6</v>
      </c>
    </row>
    <row r="39" spans="2:11" x14ac:dyDescent="0.25">
      <c r="B39" s="14">
        <v>34</v>
      </c>
      <c r="C39" s="15" t="s">
        <v>89</v>
      </c>
      <c r="D39" s="15" t="s">
        <v>90</v>
      </c>
      <c r="E39" s="17">
        <v>6</v>
      </c>
      <c r="F39" s="33" t="s">
        <v>22</v>
      </c>
      <c r="G39" s="34">
        <v>265</v>
      </c>
      <c r="H39" s="18">
        <f t="shared" si="3"/>
        <v>1590</v>
      </c>
      <c r="I39" s="18">
        <v>18</v>
      </c>
      <c r="J39" s="18">
        <f t="shared" si="4"/>
        <v>286.2</v>
      </c>
      <c r="K39" s="19">
        <f t="shared" si="5"/>
        <v>1876.2</v>
      </c>
    </row>
    <row r="40" spans="2:11" x14ac:dyDescent="0.25">
      <c r="B40" s="14">
        <v>35</v>
      </c>
      <c r="C40" s="15" t="s">
        <v>91</v>
      </c>
      <c r="D40" s="15" t="s">
        <v>92</v>
      </c>
      <c r="E40" s="17">
        <v>15</v>
      </c>
      <c r="F40" s="33" t="s">
        <v>22</v>
      </c>
      <c r="G40" s="34">
        <v>165</v>
      </c>
      <c r="H40" s="18">
        <f t="shared" si="3"/>
        <v>2475</v>
      </c>
      <c r="I40" s="18">
        <v>18</v>
      </c>
      <c r="J40" s="18">
        <f t="shared" si="4"/>
        <v>445.5</v>
      </c>
      <c r="K40" s="19">
        <f t="shared" si="5"/>
        <v>2920.5</v>
      </c>
    </row>
    <row r="41" spans="2:11" x14ac:dyDescent="0.25">
      <c r="B41" s="14">
        <v>36</v>
      </c>
      <c r="C41" s="15" t="s">
        <v>93</v>
      </c>
      <c r="D41" s="15" t="s">
        <v>94</v>
      </c>
      <c r="E41" s="17">
        <v>5</v>
      </c>
      <c r="F41" s="33" t="s">
        <v>22</v>
      </c>
      <c r="G41" s="34">
        <v>190</v>
      </c>
      <c r="H41" s="18">
        <f t="shared" si="3"/>
        <v>950</v>
      </c>
      <c r="I41" s="18">
        <v>18</v>
      </c>
      <c r="J41" s="18">
        <f t="shared" si="4"/>
        <v>171</v>
      </c>
      <c r="K41" s="19">
        <f t="shared" si="5"/>
        <v>1121</v>
      </c>
    </row>
    <row r="42" spans="2:11" x14ac:dyDescent="0.25">
      <c r="B42" s="14">
        <v>37</v>
      </c>
      <c r="C42" s="15" t="s">
        <v>95</v>
      </c>
      <c r="D42" s="15" t="s">
        <v>96</v>
      </c>
      <c r="E42" s="17">
        <v>3</v>
      </c>
      <c r="F42" s="33" t="s">
        <v>22</v>
      </c>
      <c r="G42" s="34">
        <v>290</v>
      </c>
      <c r="H42" s="18">
        <f t="shared" si="3"/>
        <v>870</v>
      </c>
      <c r="I42" s="18">
        <v>18</v>
      </c>
      <c r="J42" s="18">
        <f t="shared" si="4"/>
        <v>156.6</v>
      </c>
      <c r="K42" s="19">
        <f t="shared" si="5"/>
        <v>1026.5999999999999</v>
      </c>
    </row>
    <row r="43" spans="2:11" x14ac:dyDescent="0.25">
      <c r="B43" s="9">
        <v>38</v>
      </c>
      <c r="C43" s="15" t="s">
        <v>97</v>
      </c>
      <c r="D43" s="15" t="s">
        <v>98</v>
      </c>
      <c r="E43" s="17">
        <v>3</v>
      </c>
      <c r="F43" s="33" t="s">
        <v>22</v>
      </c>
      <c r="G43" s="34">
        <v>290</v>
      </c>
      <c r="H43" s="18">
        <f t="shared" si="3"/>
        <v>870</v>
      </c>
      <c r="I43" s="18">
        <v>18</v>
      </c>
      <c r="J43" s="18">
        <f t="shared" si="4"/>
        <v>156.6</v>
      </c>
      <c r="K43" s="19">
        <f t="shared" si="5"/>
        <v>1026.5999999999999</v>
      </c>
    </row>
    <row r="44" spans="2:11" x14ac:dyDescent="0.25">
      <c r="B44" s="14">
        <v>39</v>
      </c>
      <c r="C44" s="15" t="s">
        <v>99</v>
      </c>
      <c r="D44" s="15" t="s">
        <v>100</v>
      </c>
      <c r="E44" s="17">
        <v>4</v>
      </c>
      <c r="F44" s="33" t="s">
        <v>22</v>
      </c>
      <c r="G44" s="34">
        <v>190</v>
      </c>
      <c r="H44" s="18">
        <f t="shared" si="3"/>
        <v>760</v>
      </c>
      <c r="I44" s="18">
        <v>18</v>
      </c>
      <c r="J44" s="18">
        <f t="shared" si="4"/>
        <v>136.80000000000001</v>
      </c>
      <c r="K44" s="19">
        <f t="shared" si="5"/>
        <v>896.8</v>
      </c>
    </row>
    <row r="45" spans="2:11" ht="33" x14ac:dyDescent="0.25">
      <c r="B45" s="14">
        <v>40</v>
      </c>
      <c r="C45" s="15" t="s">
        <v>101</v>
      </c>
      <c r="D45" s="15" t="s">
        <v>102</v>
      </c>
      <c r="E45" s="17">
        <v>4</v>
      </c>
      <c r="F45" s="33" t="s">
        <v>22</v>
      </c>
      <c r="G45" s="34">
        <v>140</v>
      </c>
      <c r="H45" s="18">
        <f t="shared" si="3"/>
        <v>560</v>
      </c>
      <c r="I45" s="18">
        <v>18</v>
      </c>
      <c r="J45" s="18">
        <f t="shared" si="4"/>
        <v>100.8</v>
      </c>
      <c r="K45" s="19">
        <f t="shared" si="5"/>
        <v>660.8</v>
      </c>
    </row>
    <row r="46" spans="2:11" x14ac:dyDescent="0.25">
      <c r="B46" s="14">
        <v>41</v>
      </c>
      <c r="C46" s="15" t="s">
        <v>103</v>
      </c>
      <c r="D46" s="15" t="s">
        <v>104</v>
      </c>
      <c r="E46" s="17">
        <v>15</v>
      </c>
      <c r="F46" s="33" t="s">
        <v>22</v>
      </c>
      <c r="G46" s="34">
        <v>160</v>
      </c>
      <c r="H46" s="18">
        <f t="shared" si="3"/>
        <v>2400</v>
      </c>
      <c r="I46" s="18">
        <v>18</v>
      </c>
      <c r="J46" s="18">
        <f t="shared" si="4"/>
        <v>432</v>
      </c>
      <c r="K46" s="19">
        <f t="shared" si="5"/>
        <v>2832</v>
      </c>
    </row>
    <row r="47" spans="2:11" ht="33" x14ac:dyDescent="0.25">
      <c r="B47" s="14">
        <v>42</v>
      </c>
      <c r="C47" s="15" t="s">
        <v>105</v>
      </c>
      <c r="D47" s="16" t="s">
        <v>106</v>
      </c>
      <c r="E47" s="17">
        <v>20</v>
      </c>
      <c r="F47" s="33" t="s">
        <v>22</v>
      </c>
      <c r="G47" s="34">
        <v>90</v>
      </c>
      <c r="H47" s="18">
        <f t="shared" si="3"/>
        <v>1800</v>
      </c>
      <c r="I47" s="18">
        <v>18</v>
      </c>
      <c r="J47" s="18">
        <f t="shared" si="4"/>
        <v>324</v>
      </c>
      <c r="K47" s="19">
        <f t="shared" si="5"/>
        <v>2124</v>
      </c>
    </row>
    <row r="48" spans="2:11" x14ac:dyDescent="0.25">
      <c r="B48" s="9">
        <v>43</v>
      </c>
      <c r="C48" s="15" t="s">
        <v>107</v>
      </c>
      <c r="D48" s="15" t="s">
        <v>108</v>
      </c>
      <c r="E48" s="17">
        <v>5</v>
      </c>
      <c r="F48" s="33" t="s">
        <v>22</v>
      </c>
      <c r="G48" s="34">
        <v>70</v>
      </c>
      <c r="H48" s="18">
        <f t="shared" si="3"/>
        <v>350</v>
      </c>
      <c r="I48" s="18">
        <v>18</v>
      </c>
      <c r="J48" s="18">
        <f t="shared" si="4"/>
        <v>63</v>
      </c>
      <c r="K48" s="19">
        <f t="shared" si="5"/>
        <v>413</v>
      </c>
    </row>
    <row r="49" spans="2:11" x14ac:dyDescent="0.25">
      <c r="B49" s="14">
        <v>44</v>
      </c>
      <c r="C49" s="15" t="s">
        <v>109</v>
      </c>
      <c r="D49" s="15" t="s">
        <v>110</v>
      </c>
      <c r="E49" s="17">
        <v>15</v>
      </c>
      <c r="F49" s="33" t="s">
        <v>22</v>
      </c>
      <c r="G49" s="34">
        <v>80</v>
      </c>
      <c r="H49" s="18">
        <f t="shared" si="3"/>
        <v>1200</v>
      </c>
      <c r="I49" s="18">
        <v>18</v>
      </c>
      <c r="J49" s="18">
        <f t="shared" si="4"/>
        <v>216</v>
      </c>
      <c r="K49" s="19">
        <f t="shared" si="5"/>
        <v>1416</v>
      </c>
    </row>
    <row r="50" spans="2:11" x14ac:dyDescent="0.25">
      <c r="B50" s="14">
        <v>45</v>
      </c>
      <c r="C50" s="15" t="s">
        <v>111</v>
      </c>
      <c r="D50" s="15" t="s">
        <v>112</v>
      </c>
      <c r="E50" s="17">
        <v>10</v>
      </c>
      <c r="F50" s="33" t="s">
        <v>22</v>
      </c>
      <c r="G50" s="34">
        <v>490</v>
      </c>
      <c r="H50" s="18">
        <f t="shared" ref="H50:H80" si="6">G50*E50</f>
        <v>4900</v>
      </c>
      <c r="I50" s="18">
        <v>18</v>
      </c>
      <c r="J50" s="18">
        <f t="shared" si="4"/>
        <v>882</v>
      </c>
      <c r="K50" s="19">
        <f t="shared" si="5"/>
        <v>5782</v>
      </c>
    </row>
    <row r="51" spans="2:11" x14ac:dyDescent="0.25">
      <c r="B51" s="14">
        <v>46</v>
      </c>
      <c r="C51" s="15" t="s">
        <v>113</v>
      </c>
      <c r="D51" s="15" t="s">
        <v>114</v>
      </c>
      <c r="E51" s="17">
        <v>6</v>
      </c>
      <c r="F51" s="33" t="s">
        <v>22</v>
      </c>
      <c r="G51" s="34">
        <v>140</v>
      </c>
      <c r="H51" s="18">
        <f t="shared" si="6"/>
        <v>840</v>
      </c>
      <c r="I51" s="18">
        <v>18</v>
      </c>
      <c r="J51" s="18">
        <f t="shared" si="4"/>
        <v>151.19999999999999</v>
      </c>
      <c r="K51" s="19">
        <f t="shared" si="5"/>
        <v>991.2</v>
      </c>
    </row>
    <row r="52" spans="2:11" x14ac:dyDescent="0.25">
      <c r="B52" s="14">
        <v>47</v>
      </c>
      <c r="C52" s="15" t="s">
        <v>115</v>
      </c>
      <c r="D52" s="15" t="s">
        <v>116</v>
      </c>
      <c r="E52" s="17">
        <v>6</v>
      </c>
      <c r="F52" s="33" t="s">
        <v>22</v>
      </c>
      <c r="G52" s="34">
        <v>90</v>
      </c>
      <c r="H52" s="18">
        <f t="shared" si="6"/>
        <v>540</v>
      </c>
      <c r="I52" s="18">
        <v>18</v>
      </c>
      <c r="J52" s="18">
        <f t="shared" si="4"/>
        <v>97.2</v>
      </c>
      <c r="K52" s="19">
        <f t="shared" si="5"/>
        <v>637.20000000000005</v>
      </c>
    </row>
    <row r="53" spans="2:11" x14ac:dyDescent="0.25">
      <c r="B53" s="9">
        <v>48</v>
      </c>
      <c r="C53" s="15" t="s">
        <v>117</v>
      </c>
      <c r="D53" s="15" t="s">
        <v>118</v>
      </c>
      <c r="E53" s="17">
        <v>6</v>
      </c>
      <c r="F53" s="33" t="s">
        <v>22</v>
      </c>
      <c r="G53" s="34">
        <v>120</v>
      </c>
      <c r="H53" s="18">
        <f t="shared" si="6"/>
        <v>720</v>
      </c>
      <c r="I53" s="18">
        <v>18</v>
      </c>
      <c r="J53" s="18">
        <f t="shared" si="4"/>
        <v>129.6</v>
      </c>
      <c r="K53" s="19">
        <f t="shared" si="5"/>
        <v>849.6</v>
      </c>
    </row>
    <row r="54" spans="2:11" x14ac:dyDescent="0.25">
      <c r="B54" s="14">
        <v>49</v>
      </c>
      <c r="C54" s="15" t="s">
        <v>119</v>
      </c>
      <c r="D54" s="15" t="s">
        <v>120</v>
      </c>
      <c r="E54" s="17">
        <v>6</v>
      </c>
      <c r="F54" s="33" t="s">
        <v>22</v>
      </c>
      <c r="G54" s="34">
        <v>70</v>
      </c>
      <c r="H54" s="18">
        <f t="shared" si="6"/>
        <v>420</v>
      </c>
      <c r="I54" s="18">
        <v>18</v>
      </c>
      <c r="J54" s="18">
        <f t="shared" si="4"/>
        <v>75.599999999999994</v>
      </c>
      <c r="K54" s="19">
        <f t="shared" si="5"/>
        <v>495.6</v>
      </c>
    </row>
    <row r="55" spans="2:11" ht="33" x14ac:dyDescent="0.25">
      <c r="B55" s="14">
        <v>50</v>
      </c>
      <c r="C55" s="15" t="s">
        <v>121</v>
      </c>
      <c r="D55" s="15" t="s">
        <v>122</v>
      </c>
      <c r="E55" s="17">
        <v>6</v>
      </c>
      <c r="F55" s="33" t="s">
        <v>22</v>
      </c>
      <c r="G55" s="34">
        <v>59</v>
      </c>
      <c r="H55" s="18">
        <f t="shared" si="6"/>
        <v>354</v>
      </c>
      <c r="I55" s="18">
        <v>18</v>
      </c>
      <c r="J55" s="18">
        <f t="shared" si="4"/>
        <v>63.72</v>
      </c>
      <c r="K55" s="19">
        <f t="shared" si="5"/>
        <v>417.72</v>
      </c>
    </row>
    <row r="56" spans="2:11" x14ac:dyDescent="0.25">
      <c r="B56" s="14">
        <v>51</v>
      </c>
      <c r="C56" s="15" t="s">
        <v>123</v>
      </c>
      <c r="D56" s="15" t="s">
        <v>124</v>
      </c>
      <c r="E56" s="17">
        <v>6</v>
      </c>
      <c r="F56" s="33" t="s">
        <v>22</v>
      </c>
      <c r="G56" s="34">
        <v>70</v>
      </c>
      <c r="H56" s="18">
        <f t="shared" si="6"/>
        <v>420</v>
      </c>
      <c r="I56" s="18">
        <v>18</v>
      </c>
      <c r="J56" s="18">
        <f t="shared" si="4"/>
        <v>75.599999999999994</v>
      </c>
      <c r="K56" s="19">
        <f t="shared" si="5"/>
        <v>495.6</v>
      </c>
    </row>
    <row r="57" spans="2:11" x14ac:dyDescent="0.25">
      <c r="B57" s="14">
        <v>52</v>
      </c>
      <c r="C57" s="15" t="s">
        <v>125</v>
      </c>
      <c r="D57" s="15" t="s">
        <v>126</v>
      </c>
      <c r="E57" s="17">
        <v>6</v>
      </c>
      <c r="F57" s="33" t="s">
        <v>22</v>
      </c>
      <c r="G57" s="34">
        <v>60</v>
      </c>
      <c r="H57" s="18">
        <f t="shared" si="6"/>
        <v>360</v>
      </c>
      <c r="I57" s="18">
        <v>18</v>
      </c>
      <c r="J57" s="18">
        <f t="shared" si="4"/>
        <v>64.8</v>
      </c>
      <c r="K57" s="19">
        <f t="shared" si="5"/>
        <v>424.8</v>
      </c>
    </row>
    <row r="58" spans="2:11" ht="33" x14ac:dyDescent="0.25">
      <c r="B58" s="9">
        <v>53</v>
      </c>
      <c r="C58" s="15" t="s">
        <v>127</v>
      </c>
      <c r="D58" s="15" t="s">
        <v>128</v>
      </c>
      <c r="E58" s="17">
        <v>6</v>
      </c>
      <c r="F58" s="33" t="s">
        <v>22</v>
      </c>
      <c r="G58" s="34">
        <v>400</v>
      </c>
      <c r="H58" s="18">
        <f t="shared" si="6"/>
        <v>2400</v>
      </c>
      <c r="I58" s="18">
        <v>18</v>
      </c>
      <c r="J58" s="18">
        <f t="shared" si="4"/>
        <v>432</v>
      </c>
      <c r="K58" s="19">
        <f t="shared" si="5"/>
        <v>2832</v>
      </c>
    </row>
    <row r="59" spans="2:11" x14ac:dyDescent="0.25">
      <c r="B59" s="14">
        <v>54</v>
      </c>
      <c r="C59" s="15" t="s">
        <v>129</v>
      </c>
      <c r="D59" s="15" t="s">
        <v>130</v>
      </c>
      <c r="E59" s="17">
        <v>3</v>
      </c>
      <c r="F59" s="33" t="s">
        <v>22</v>
      </c>
      <c r="G59" s="34">
        <v>1400</v>
      </c>
      <c r="H59" s="18">
        <f t="shared" si="6"/>
        <v>4200</v>
      </c>
      <c r="I59" s="18">
        <v>18</v>
      </c>
      <c r="J59" s="18">
        <f t="shared" si="4"/>
        <v>756</v>
      </c>
      <c r="K59" s="19">
        <f t="shared" si="5"/>
        <v>4956</v>
      </c>
    </row>
    <row r="60" spans="2:11" ht="49.5" x14ac:dyDescent="0.25">
      <c r="B60" s="14">
        <v>55</v>
      </c>
      <c r="C60" s="15" t="s">
        <v>131</v>
      </c>
      <c r="D60" s="15" t="s">
        <v>132</v>
      </c>
      <c r="E60" s="17">
        <v>6</v>
      </c>
      <c r="F60" s="33" t="s">
        <v>22</v>
      </c>
      <c r="G60" s="34">
        <v>180</v>
      </c>
      <c r="H60" s="18">
        <f t="shared" si="6"/>
        <v>1080</v>
      </c>
      <c r="I60" s="18">
        <v>18</v>
      </c>
      <c r="J60" s="18">
        <f t="shared" si="4"/>
        <v>194.4</v>
      </c>
      <c r="K60" s="19">
        <f t="shared" si="5"/>
        <v>1274.4000000000001</v>
      </c>
    </row>
    <row r="61" spans="2:11" x14ac:dyDescent="0.25">
      <c r="B61" s="14">
        <v>56</v>
      </c>
      <c r="C61" s="15" t="s">
        <v>133</v>
      </c>
      <c r="D61" s="15" t="s">
        <v>134</v>
      </c>
      <c r="E61" s="17">
        <v>1</v>
      </c>
      <c r="F61" s="33" t="s">
        <v>22</v>
      </c>
      <c r="G61" s="34">
        <v>59</v>
      </c>
      <c r="H61" s="18">
        <f t="shared" si="6"/>
        <v>59</v>
      </c>
      <c r="I61" s="18">
        <v>18</v>
      </c>
      <c r="J61" s="18">
        <f t="shared" si="4"/>
        <v>10.62</v>
      </c>
      <c r="K61" s="19">
        <f t="shared" si="5"/>
        <v>69.62</v>
      </c>
    </row>
    <row r="62" spans="2:11" x14ac:dyDescent="0.25">
      <c r="B62" s="14">
        <v>57</v>
      </c>
      <c r="C62" s="15" t="s">
        <v>135</v>
      </c>
      <c r="D62" s="15" t="s">
        <v>136</v>
      </c>
      <c r="E62" s="17">
        <v>1</v>
      </c>
      <c r="F62" s="33" t="s">
        <v>22</v>
      </c>
      <c r="G62" s="34">
        <v>1668</v>
      </c>
      <c r="H62" s="18">
        <f t="shared" si="6"/>
        <v>1668</v>
      </c>
      <c r="I62" s="18">
        <v>18</v>
      </c>
      <c r="J62" s="18">
        <f t="shared" si="4"/>
        <v>300.24</v>
      </c>
      <c r="K62" s="19">
        <f t="shared" si="5"/>
        <v>1968.24</v>
      </c>
    </row>
    <row r="63" spans="2:11" x14ac:dyDescent="0.25">
      <c r="B63" s="9">
        <v>58</v>
      </c>
      <c r="C63" s="15" t="s">
        <v>137</v>
      </c>
      <c r="D63" s="15" t="s">
        <v>138</v>
      </c>
      <c r="E63" s="17">
        <v>1</v>
      </c>
      <c r="F63" s="33" t="s">
        <v>22</v>
      </c>
      <c r="G63" s="34">
        <v>166</v>
      </c>
      <c r="H63" s="18">
        <f t="shared" si="6"/>
        <v>166</v>
      </c>
      <c r="I63" s="18">
        <v>18</v>
      </c>
      <c r="J63" s="18">
        <f t="shared" si="4"/>
        <v>29.88</v>
      </c>
      <c r="K63" s="19">
        <f t="shared" si="5"/>
        <v>195.88</v>
      </c>
    </row>
    <row r="64" spans="2:11" x14ac:dyDescent="0.25">
      <c r="B64" s="14">
        <v>59</v>
      </c>
      <c r="C64" s="15" t="s">
        <v>139</v>
      </c>
      <c r="D64" s="15" t="s">
        <v>140</v>
      </c>
      <c r="E64" s="17">
        <v>1</v>
      </c>
      <c r="F64" s="33" t="s">
        <v>22</v>
      </c>
      <c r="G64" s="34">
        <v>595</v>
      </c>
      <c r="H64" s="18">
        <f t="shared" si="6"/>
        <v>595</v>
      </c>
      <c r="I64" s="18">
        <v>18</v>
      </c>
      <c r="J64" s="18">
        <f t="shared" si="4"/>
        <v>107.1</v>
      </c>
      <c r="K64" s="19">
        <f t="shared" si="5"/>
        <v>702.1</v>
      </c>
    </row>
    <row r="65" spans="2:11" x14ac:dyDescent="0.25">
      <c r="B65" s="14">
        <v>60</v>
      </c>
      <c r="C65" s="15" t="s">
        <v>139</v>
      </c>
      <c r="D65" s="15" t="s">
        <v>141</v>
      </c>
      <c r="E65" s="17">
        <v>1</v>
      </c>
      <c r="F65" s="33" t="s">
        <v>22</v>
      </c>
      <c r="G65" s="34">
        <v>714</v>
      </c>
      <c r="H65" s="18">
        <f t="shared" si="6"/>
        <v>714</v>
      </c>
      <c r="I65" s="18">
        <v>18</v>
      </c>
      <c r="J65" s="18">
        <f t="shared" si="4"/>
        <v>128.52000000000001</v>
      </c>
      <c r="K65" s="19">
        <f t="shared" si="5"/>
        <v>842.52</v>
      </c>
    </row>
    <row r="66" spans="2:11" x14ac:dyDescent="0.25">
      <c r="B66" s="14">
        <v>61</v>
      </c>
      <c r="C66" s="15" t="s">
        <v>139</v>
      </c>
      <c r="D66" s="15" t="s">
        <v>142</v>
      </c>
      <c r="E66" s="17">
        <v>1</v>
      </c>
      <c r="F66" s="33" t="s">
        <v>22</v>
      </c>
      <c r="G66" s="34">
        <v>1322</v>
      </c>
      <c r="H66" s="18">
        <f t="shared" si="6"/>
        <v>1322</v>
      </c>
      <c r="I66" s="18">
        <v>18</v>
      </c>
      <c r="J66" s="18">
        <f t="shared" si="4"/>
        <v>237.96</v>
      </c>
      <c r="K66" s="19">
        <f t="shared" si="5"/>
        <v>1559.96</v>
      </c>
    </row>
    <row r="67" spans="2:11" x14ac:dyDescent="0.25">
      <c r="B67" s="14">
        <v>62</v>
      </c>
      <c r="C67" s="15" t="s">
        <v>139</v>
      </c>
      <c r="D67" s="15" t="s">
        <v>143</v>
      </c>
      <c r="E67" s="17">
        <v>1</v>
      </c>
      <c r="F67" s="33" t="s">
        <v>22</v>
      </c>
      <c r="G67" s="34">
        <v>1731</v>
      </c>
      <c r="H67" s="18">
        <f t="shared" si="6"/>
        <v>1731</v>
      </c>
      <c r="I67" s="18">
        <v>18</v>
      </c>
      <c r="J67" s="18">
        <f t="shared" si="4"/>
        <v>311.58</v>
      </c>
      <c r="K67" s="19">
        <f t="shared" si="5"/>
        <v>2042.58</v>
      </c>
    </row>
    <row r="68" spans="2:11" x14ac:dyDescent="0.25">
      <c r="B68" s="9">
        <v>63</v>
      </c>
      <c r="C68" s="15" t="s">
        <v>139</v>
      </c>
      <c r="D68" s="15" t="s">
        <v>144</v>
      </c>
      <c r="E68" s="17">
        <v>1</v>
      </c>
      <c r="F68" s="33" t="s">
        <v>22</v>
      </c>
      <c r="G68" s="34">
        <v>760</v>
      </c>
      <c r="H68" s="18">
        <f t="shared" si="6"/>
        <v>760</v>
      </c>
      <c r="I68" s="18">
        <v>18</v>
      </c>
      <c r="J68" s="18">
        <f t="shared" si="4"/>
        <v>136.80000000000001</v>
      </c>
      <c r="K68" s="19">
        <f t="shared" si="5"/>
        <v>896.8</v>
      </c>
    </row>
    <row r="69" spans="2:11" x14ac:dyDescent="0.25">
      <c r="B69" s="14">
        <v>64</v>
      </c>
      <c r="C69" s="15" t="s">
        <v>139</v>
      </c>
      <c r="D69" s="15" t="s">
        <v>145</v>
      </c>
      <c r="E69" s="17">
        <v>1</v>
      </c>
      <c r="F69" s="33" t="s">
        <v>22</v>
      </c>
      <c r="G69" s="34">
        <v>1322</v>
      </c>
      <c r="H69" s="18">
        <f t="shared" si="6"/>
        <v>1322</v>
      </c>
      <c r="I69" s="18">
        <v>18</v>
      </c>
      <c r="J69" s="18">
        <f t="shared" si="4"/>
        <v>237.96</v>
      </c>
      <c r="K69" s="19">
        <f t="shared" si="5"/>
        <v>1559.96</v>
      </c>
    </row>
    <row r="70" spans="2:11" ht="33" x14ac:dyDescent="0.25">
      <c r="B70" s="14">
        <v>65</v>
      </c>
      <c r="C70" s="15" t="s">
        <v>139</v>
      </c>
      <c r="D70" s="15" t="s">
        <v>146</v>
      </c>
      <c r="E70" s="17">
        <v>1</v>
      </c>
      <c r="F70" s="33" t="s">
        <v>22</v>
      </c>
      <c r="G70" s="34">
        <v>760</v>
      </c>
      <c r="H70" s="18">
        <f t="shared" si="6"/>
        <v>760</v>
      </c>
      <c r="I70" s="18">
        <v>18</v>
      </c>
      <c r="J70" s="18">
        <f t="shared" si="4"/>
        <v>136.80000000000001</v>
      </c>
      <c r="K70" s="19">
        <f t="shared" si="5"/>
        <v>896.8</v>
      </c>
    </row>
    <row r="71" spans="2:11" x14ac:dyDescent="0.25">
      <c r="B71" s="14">
        <v>66</v>
      </c>
      <c r="C71" s="15" t="s">
        <v>139</v>
      </c>
      <c r="D71" s="15" t="s">
        <v>147</v>
      </c>
      <c r="E71" s="17">
        <v>1</v>
      </c>
      <c r="F71" s="33" t="s">
        <v>22</v>
      </c>
      <c r="G71" s="34">
        <v>597</v>
      </c>
      <c r="H71" s="18">
        <f t="shared" si="6"/>
        <v>597</v>
      </c>
      <c r="I71" s="18">
        <v>18</v>
      </c>
      <c r="J71" s="18">
        <f t="shared" si="4"/>
        <v>107.46</v>
      </c>
      <c r="K71" s="19">
        <f t="shared" si="5"/>
        <v>704.46</v>
      </c>
    </row>
    <row r="72" spans="2:11" x14ac:dyDescent="0.25">
      <c r="B72" s="14">
        <v>67</v>
      </c>
      <c r="C72" s="15" t="s">
        <v>139</v>
      </c>
      <c r="D72" s="15" t="s">
        <v>148</v>
      </c>
      <c r="E72" s="17">
        <v>1</v>
      </c>
      <c r="F72" s="33" t="s">
        <v>22</v>
      </c>
      <c r="G72" s="34">
        <v>634</v>
      </c>
      <c r="H72" s="18">
        <f t="shared" si="6"/>
        <v>634</v>
      </c>
      <c r="I72" s="18">
        <v>18</v>
      </c>
      <c r="J72" s="18">
        <f t="shared" si="4"/>
        <v>114.12</v>
      </c>
      <c r="K72" s="19">
        <f t="shared" si="5"/>
        <v>748.12</v>
      </c>
    </row>
    <row r="73" spans="2:11" x14ac:dyDescent="0.25">
      <c r="B73" s="9">
        <v>68</v>
      </c>
      <c r="C73" s="15" t="s">
        <v>139</v>
      </c>
      <c r="D73" s="15" t="s">
        <v>149</v>
      </c>
      <c r="E73" s="17">
        <v>1</v>
      </c>
      <c r="F73" s="33" t="s">
        <v>22</v>
      </c>
      <c r="G73" s="34">
        <v>1036</v>
      </c>
      <c r="H73" s="18">
        <f t="shared" si="6"/>
        <v>1036</v>
      </c>
      <c r="I73" s="18">
        <v>18</v>
      </c>
      <c r="J73" s="18">
        <f t="shared" si="4"/>
        <v>186.48</v>
      </c>
      <c r="K73" s="19">
        <f t="shared" si="5"/>
        <v>1222.48</v>
      </c>
    </row>
    <row r="74" spans="2:11" x14ac:dyDescent="0.25">
      <c r="B74" s="14">
        <v>69</v>
      </c>
      <c r="C74" s="15" t="s">
        <v>139</v>
      </c>
      <c r="D74" s="15" t="s">
        <v>150</v>
      </c>
      <c r="E74" s="17">
        <v>1</v>
      </c>
      <c r="F74" s="33" t="s">
        <v>22</v>
      </c>
      <c r="G74" s="34">
        <v>522</v>
      </c>
      <c r="H74" s="18">
        <f t="shared" si="6"/>
        <v>522</v>
      </c>
      <c r="I74" s="18">
        <v>18</v>
      </c>
      <c r="J74" s="18">
        <f t="shared" si="4"/>
        <v>93.96</v>
      </c>
      <c r="K74" s="19">
        <f t="shared" si="5"/>
        <v>615.96</v>
      </c>
    </row>
    <row r="75" spans="2:11" x14ac:dyDescent="0.25">
      <c r="B75" s="14">
        <v>70</v>
      </c>
      <c r="C75" s="15" t="s">
        <v>139</v>
      </c>
      <c r="D75" s="15" t="s">
        <v>151</v>
      </c>
      <c r="E75" s="17">
        <v>1</v>
      </c>
      <c r="F75" s="33" t="s">
        <v>22</v>
      </c>
      <c r="G75" s="34">
        <v>1042</v>
      </c>
      <c r="H75" s="18">
        <f t="shared" si="6"/>
        <v>1042</v>
      </c>
      <c r="I75" s="18">
        <v>18</v>
      </c>
      <c r="J75" s="18">
        <f t="shared" si="4"/>
        <v>187.56</v>
      </c>
      <c r="K75" s="19">
        <f t="shared" si="5"/>
        <v>1229.56</v>
      </c>
    </row>
    <row r="76" spans="2:11" x14ac:dyDescent="0.25">
      <c r="B76" s="14">
        <v>71</v>
      </c>
      <c r="C76" s="15" t="s">
        <v>139</v>
      </c>
      <c r="D76" s="15" t="s">
        <v>152</v>
      </c>
      <c r="E76" s="17">
        <v>1</v>
      </c>
      <c r="F76" s="33" t="s">
        <v>22</v>
      </c>
      <c r="G76" s="34">
        <v>760</v>
      </c>
      <c r="H76" s="18">
        <f t="shared" si="6"/>
        <v>760</v>
      </c>
      <c r="I76" s="18">
        <v>18</v>
      </c>
      <c r="J76" s="18">
        <f t="shared" si="4"/>
        <v>136.80000000000001</v>
      </c>
      <c r="K76" s="19">
        <f t="shared" si="5"/>
        <v>896.8</v>
      </c>
    </row>
    <row r="77" spans="2:11" x14ac:dyDescent="0.25">
      <c r="B77" s="14">
        <v>72</v>
      </c>
      <c r="C77" s="15" t="s">
        <v>139</v>
      </c>
      <c r="D77" s="15" t="s">
        <v>153</v>
      </c>
      <c r="E77" s="17">
        <v>1</v>
      </c>
      <c r="F77" s="33" t="s">
        <v>22</v>
      </c>
      <c r="G77" s="34">
        <v>1075</v>
      </c>
      <c r="H77" s="18">
        <f t="shared" si="6"/>
        <v>1075</v>
      </c>
      <c r="I77" s="18">
        <v>18</v>
      </c>
      <c r="J77" s="18">
        <f t="shared" si="4"/>
        <v>193.5</v>
      </c>
      <c r="K77" s="19">
        <f t="shared" si="5"/>
        <v>1268.5</v>
      </c>
    </row>
    <row r="78" spans="2:11" x14ac:dyDescent="0.25">
      <c r="B78" s="9">
        <v>73</v>
      </c>
      <c r="C78" s="15" t="s">
        <v>139</v>
      </c>
      <c r="D78" s="15" t="s">
        <v>154</v>
      </c>
      <c r="E78" s="17">
        <v>1</v>
      </c>
      <c r="F78" s="33" t="s">
        <v>22</v>
      </c>
      <c r="G78" s="34">
        <v>760</v>
      </c>
      <c r="H78" s="18">
        <f t="shared" si="6"/>
        <v>760</v>
      </c>
      <c r="I78" s="18">
        <v>18</v>
      </c>
      <c r="J78" s="18">
        <f t="shared" si="4"/>
        <v>136.80000000000001</v>
      </c>
      <c r="K78" s="19">
        <f t="shared" si="5"/>
        <v>896.8</v>
      </c>
    </row>
    <row r="79" spans="2:11" x14ac:dyDescent="0.25">
      <c r="B79" s="14">
        <v>74</v>
      </c>
      <c r="C79" s="15" t="s">
        <v>139</v>
      </c>
      <c r="D79" s="15" t="s">
        <v>155</v>
      </c>
      <c r="E79" s="17">
        <v>1</v>
      </c>
      <c r="F79" s="33" t="s">
        <v>22</v>
      </c>
      <c r="G79" s="34">
        <v>915</v>
      </c>
      <c r="H79" s="18">
        <f t="shared" si="6"/>
        <v>915</v>
      </c>
      <c r="I79" s="18">
        <v>18</v>
      </c>
      <c r="J79" s="18">
        <f t="shared" si="4"/>
        <v>164.7</v>
      </c>
      <c r="K79" s="19">
        <f t="shared" si="5"/>
        <v>1079.7</v>
      </c>
    </row>
    <row r="80" spans="2:11" x14ac:dyDescent="0.25">
      <c r="B80" s="14">
        <v>75</v>
      </c>
      <c r="C80" s="15" t="s">
        <v>139</v>
      </c>
      <c r="D80" s="15" t="s">
        <v>156</v>
      </c>
      <c r="E80" s="17">
        <v>1</v>
      </c>
      <c r="F80" s="33" t="s">
        <v>22</v>
      </c>
      <c r="G80" s="34">
        <v>1196</v>
      </c>
      <c r="H80" s="18">
        <f t="shared" si="6"/>
        <v>1196</v>
      </c>
      <c r="I80" s="18">
        <v>18</v>
      </c>
      <c r="J80" s="18">
        <f t="shared" si="4"/>
        <v>215.28</v>
      </c>
      <c r="K80" s="19">
        <f t="shared" si="5"/>
        <v>1411.28</v>
      </c>
    </row>
    <row r="81" spans="2:11" x14ac:dyDescent="0.25">
      <c r="B81" s="14">
        <v>76</v>
      </c>
      <c r="C81" s="15" t="s">
        <v>139</v>
      </c>
      <c r="D81" s="15" t="s">
        <v>157</v>
      </c>
      <c r="E81" s="17">
        <v>1</v>
      </c>
      <c r="F81" s="33" t="s">
        <v>22</v>
      </c>
      <c r="G81" s="34">
        <v>1674</v>
      </c>
      <c r="H81" s="18">
        <f t="shared" ref="H81:H110" si="7">G81*E81</f>
        <v>1674</v>
      </c>
      <c r="I81" s="18">
        <v>18</v>
      </c>
      <c r="J81" s="18">
        <f t="shared" si="4"/>
        <v>301.32</v>
      </c>
      <c r="K81" s="19">
        <f t="shared" si="5"/>
        <v>1975.32</v>
      </c>
    </row>
    <row r="82" spans="2:11" x14ac:dyDescent="0.25">
      <c r="B82" s="14">
        <v>77</v>
      </c>
      <c r="C82" s="15" t="s">
        <v>139</v>
      </c>
      <c r="D82" s="15" t="s">
        <v>158</v>
      </c>
      <c r="E82" s="17">
        <v>1</v>
      </c>
      <c r="F82" s="33" t="s">
        <v>22</v>
      </c>
      <c r="G82" s="34">
        <v>677</v>
      </c>
      <c r="H82" s="18">
        <f t="shared" si="7"/>
        <v>677</v>
      </c>
      <c r="I82" s="18">
        <v>18</v>
      </c>
      <c r="J82" s="18">
        <f t="shared" si="4"/>
        <v>121.86</v>
      </c>
      <c r="K82" s="19">
        <f t="shared" si="5"/>
        <v>798.86</v>
      </c>
    </row>
    <row r="83" spans="2:11" x14ac:dyDescent="0.25">
      <c r="B83" s="9">
        <v>78</v>
      </c>
      <c r="C83" s="15" t="s">
        <v>139</v>
      </c>
      <c r="D83" s="15" t="s">
        <v>159</v>
      </c>
      <c r="E83" s="17">
        <v>1</v>
      </c>
      <c r="F83" s="33" t="s">
        <v>22</v>
      </c>
      <c r="G83" s="34">
        <v>920</v>
      </c>
      <c r="H83" s="18">
        <f t="shared" si="7"/>
        <v>920</v>
      </c>
      <c r="I83" s="18">
        <v>18</v>
      </c>
      <c r="J83" s="18">
        <f t="shared" ref="J83:J142" si="8">H83*I83/100</f>
        <v>165.6</v>
      </c>
      <c r="K83" s="19">
        <f t="shared" ref="K83:K142" si="9">H83+J83</f>
        <v>1085.5999999999999</v>
      </c>
    </row>
    <row r="84" spans="2:11" x14ac:dyDescent="0.25">
      <c r="B84" s="14">
        <v>79</v>
      </c>
      <c r="C84" s="15" t="s">
        <v>139</v>
      </c>
      <c r="D84" s="15" t="s">
        <v>160</v>
      </c>
      <c r="E84" s="17">
        <v>1</v>
      </c>
      <c r="F84" s="33" t="s">
        <v>22</v>
      </c>
      <c r="G84" s="34">
        <v>634</v>
      </c>
      <c r="H84" s="18">
        <f t="shared" si="7"/>
        <v>634</v>
      </c>
      <c r="I84" s="18">
        <v>18</v>
      </c>
      <c r="J84" s="18">
        <f t="shared" si="8"/>
        <v>114.12</v>
      </c>
      <c r="K84" s="19">
        <f t="shared" si="9"/>
        <v>748.12</v>
      </c>
    </row>
    <row r="85" spans="2:11" x14ac:dyDescent="0.25">
      <c r="B85" s="14">
        <v>80</v>
      </c>
      <c r="C85" s="15" t="s">
        <v>139</v>
      </c>
      <c r="D85" s="15" t="s">
        <v>161</v>
      </c>
      <c r="E85" s="17">
        <v>1</v>
      </c>
      <c r="F85" s="33" t="s">
        <v>22</v>
      </c>
      <c r="G85" s="34">
        <v>1075</v>
      </c>
      <c r="H85" s="18">
        <f t="shared" si="7"/>
        <v>1075</v>
      </c>
      <c r="I85" s="18">
        <v>18</v>
      </c>
      <c r="J85" s="18">
        <f t="shared" si="8"/>
        <v>193.5</v>
      </c>
      <c r="K85" s="19">
        <f t="shared" si="9"/>
        <v>1268.5</v>
      </c>
    </row>
    <row r="86" spans="2:11" x14ac:dyDescent="0.25">
      <c r="B86" s="14">
        <v>81</v>
      </c>
      <c r="C86" s="15" t="s">
        <v>139</v>
      </c>
      <c r="D86" s="15" t="s">
        <v>162</v>
      </c>
      <c r="E86" s="17">
        <v>1</v>
      </c>
      <c r="F86" s="33" t="s">
        <v>22</v>
      </c>
      <c r="G86" s="34">
        <v>1731</v>
      </c>
      <c r="H86" s="18">
        <f t="shared" si="7"/>
        <v>1731</v>
      </c>
      <c r="I86" s="18">
        <v>18</v>
      </c>
      <c r="J86" s="18">
        <f t="shared" si="8"/>
        <v>311.58</v>
      </c>
      <c r="K86" s="19">
        <f t="shared" si="9"/>
        <v>2042.58</v>
      </c>
    </row>
    <row r="87" spans="2:11" x14ac:dyDescent="0.25">
      <c r="B87" s="14">
        <v>82</v>
      </c>
      <c r="C87" s="15" t="s">
        <v>139</v>
      </c>
      <c r="D87" s="15" t="s">
        <v>163</v>
      </c>
      <c r="E87" s="17">
        <v>1</v>
      </c>
      <c r="F87" s="33" t="s">
        <v>22</v>
      </c>
      <c r="G87" s="34">
        <v>1505</v>
      </c>
      <c r="H87" s="18">
        <f t="shared" si="7"/>
        <v>1505</v>
      </c>
      <c r="I87" s="18">
        <v>18</v>
      </c>
      <c r="J87" s="18">
        <f t="shared" si="8"/>
        <v>270.89999999999998</v>
      </c>
      <c r="K87" s="19">
        <f t="shared" si="9"/>
        <v>1775.9</v>
      </c>
    </row>
    <row r="88" spans="2:11" x14ac:dyDescent="0.25">
      <c r="B88" s="9">
        <v>83</v>
      </c>
      <c r="C88" s="15" t="s">
        <v>139</v>
      </c>
      <c r="D88" s="15" t="s">
        <v>164</v>
      </c>
      <c r="E88" s="17">
        <v>1</v>
      </c>
      <c r="F88" s="33" t="s">
        <v>22</v>
      </c>
      <c r="G88" s="34">
        <v>555</v>
      </c>
      <c r="H88" s="18">
        <f t="shared" si="7"/>
        <v>555</v>
      </c>
      <c r="I88" s="18">
        <v>18</v>
      </c>
      <c r="J88" s="18">
        <f t="shared" si="8"/>
        <v>99.9</v>
      </c>
      <c r="K88" s="19">
        <f t="shared" si="9"/>
        <v>654.9</v>
      </c>
    </row>
    <row r="89" spans="2:11" x14ac:dyDescent="0.25">
      <c r="B89" s="14">
        <v>84</v>
      </c>
      <c r="C89" s="15" t="s">
        <v>139</v>
      </c>
      <c r="D89" s="15" t="s">
        <v>165</v>
      </c>
      <c r="E89" s="17">
        <v>1</v>
      </c>
      <c r="F89" s="33" t="s">
        <v>22</v>
      </c>
      <c r="G89" s="34">
        <v>531</v>
      </c>
      <c r="H89" s="18">
        <f t="shared" si="7"/>
        <v>531</v>
      </c>
      <c r="I89" s="18">
        <v>18</v>
      </c>
      <c r="J89" s="18">
        <f t="shared" si="8"/>
        <v>95.58</v>
      </c>
      <c r="K89" s="19">
        <f t="shared" si="9"/>
        <v>626.58000000000004</v>
      </c>
    </row>
    <row r="90" spans="2:11" x14ac:dyDescent="0.25">
      <c r="B90" s="14">
        <v>85</v>
      </c>
      <c r="C90" s="15" t="s">
        <v>139</v>
      </c>
      <c r="D90" s="15" t="s">
        <v>166</v>
      </c>
      <c r="E90" s="17">
        <v>1</v>
      </c>
      <c r="F90" s="33" t="s">
        <v>22</v>
      </c>
      <c r="G90" s="34">
        <v>597</v>
      </c>
      <c r="H90" s="18">
        <f t="shared" si="7"/>
        <v>597</v>
      </c>
      <c r="I90" s="18">
        <v>18</v>
      </c>
      <c r="J90" s="18">
        <f t="shared" si="8"/>
        <v>107.46</v>
      </c>
      <c r="K90" s="19">
        <f t="shared" si="9"/>
        <v>704.46</v>
      </c>
    </row>
    <row r="91" spans="2:11" x14ac:dyDescent="0.25">
      <c r="B91" s="14">
        <v>86</v>
      </c>
      <c r="C91" s="15" t="s">
        <v>139</v>
      </c>
      <c r="D91" s="15" t="s">
        <v>167</v>
      </c>
      <c r="E91" s="17">
        <v>1</v>
      </c>
      <c r="F91" s="33" t="s">
        <v>22</v>
      </c>
      <c r="G91" s="34">
        <v>1757</v>
      </c>
      <c r="H91" s="18">
        <f t="shared" si="7"/>
        <v>1757</v>
      </c>
      <c r="I91" s="18">
        <v>18</v>
      </c>
      <c r="J91" s="18">
        <f t="shared" si="8"/>
        <v>316.26</v>
      </c>
      <c r="K91" s="19">
        <f t="shared" si="9"/>
        <v>2073.2600000000002</v>
      </c>
    </row>
    <row r="92" spans="2:11" x14ac:dyDescent="0.25">
      <c r="B92" s="14">
        <v>87</v>
      </c>
      <c r="C92" s="15" t="s">
        <v>139</v>
      </c>
      <c r="D92" s="15" t="s">
        <v>168</v>
      </c>
      <c r="E92" s="17">
        <v>1</v>
      </c>
      <c r="F92" s="33" t="s">
        <v>22</v>
      </c>
      <c r="G92" s="34">
        <v>1916</v>
      </c>
      <c r="H92" s="18">
        <f t="shared" si="7"/>
        <v>1916</v>
      </c>
      <c r="I92" s="18">
        <v>18</v>
      </c>
      <c r="J92" s="18">
        <f t="shared" si="8"/>
        <v>344.88</v>
      </c>
      <c r="K92" s="19">
        <f t="shared" si="9"/>
        <v>2260.88</v>
      </c>
    </row>
    <row r="93" spans="2:11" x14ac:dyDescent="0.25">
      <c r="B93" s="9">
        <v>88</v>
      </c>
      <c r="C93" s="15" t="s">
        <v>139</v>
      </c>
      <c r="D93" s="15" t="s">
        <v>169</v>
      </c>
      <c r="E93" s="17">
        <v>1</v>
      </c>
      <c r="F93" s="33" t="s">
        <v>22</v>
      </c>
      <c r="G93" s="34">
        <v>2080</v>
      </c>
      <c r="H93" s="18">
        <f t="shared" si="7"/>
        <v>2080</v>
      </c>
      <c r="I93" s="18">
        <v>18</v>
      </c>
      <c r="J93" s="18">
        <f t="shared" si="8"/>
        <v>374.4</v>
      </c>
      <c r="K93" s="19">
        <f t="shared" si="9"/>
        <v>2454.4</v>
      </c>
    </row>
    <row r="94" spans="2:11" x14ac:dyDescent="0.25">
      <c r="B94" s="14">
        <v>89</v>
      </c>
      <c r="C94" s="15" t="s">
        <v>139</v>
      </c>
      <c r="D94" s="15" t="s">
        <v>170</v>
      </c>
      <c r="E94" s="17">
        <v>1</v>
      </c>
      <c r="F94" s="33" t="s">
        <v>22</v>
      </c>
      <c r="G94" s="34">
        <v>2635</v>
      </c>
      <c r="H94" s="18">
        <f t="shared" si="7"/>
        <v>2635</v>
      </c>
      <c r="I94" s="18">
        <v>18</v>
      </c>
      <c r="J94" s="18">
        <f t="shared" si="8"/>
        <v>474.3</v>
      </c>
      <c r="K94" s="19">
        <f t="shared" si="9"/>
        <v>3109.3</v>
      </c>
    </row>
    <row r="95" spans="2:11" x14ac:dyDescent="0.25">
      <c r="B95" s="14">
        <v>90</v>
      </c>
      <c r="C95" s="15" t="s">
        <v>139</v>
      </c>
      <c r="D95" s="15" t="s">
        <v>171</v>
      </c>
      <c r="E95" s="17">
        <v>1</v>
      </c>
      <c r="F95" s="33" t="s">
        <v>22</v>
      </c>
      <c r="G95" s="34">
        <v>2183</v>
      </c>
      <c r="H95" s="18">
        <f t="shared" si="7"/>
        <v>2183</v>
      </c>
      <c r="I95" s="18">
        <v>18</v>
      </c>
      <c r="J95" s="18">
        <f t="shared" si="8"/>
        <v>392.94</v>
      </c>
      <c r="K95" s="19">
        <f t="shared" si="9"/>
        <v>2575.94</v>
      </c>
    </row>
    <row r="96" spans="2:11" x14ac:dyDescent="0.25">
      <c r="B96" s="14">
        <v>91</v>
      </c>
      <c r="C96" s="15" t="s">
        <v>139</v>
      </c>
      <c r="D96" s="15" t="s">
        <v>172</v>
      </c>
      <c r="E96" s="17">
        <v>1</v>
      </c>
      <c r="F96" s="33" t="s">
        <v>22</v>
      </c>
      <c r="G96" s="34">
        <v>1580</v>
      </c>
      <c r="H96" s="18">
        <f t="shared" si="7"/>
        <v>1580</v>
      </c>
      <c r="I96" s="18">
        <v>18</v>
      </c>
      <c r="J96" s="18">
        <f t="shared" si="8"/>
        <v>284.39999999999998</v>
      </c>
      <c r="K96" s="19">
        <f t="shared" si="9"/>
        <v>1864.4</v>
      </c>
    </row>
    <row r="97" spans="2:11" x14ac:dyDescent="0.25">
      <c r="B97" s="14">
        <v>92</v>
      </c>
      <c r="C97" s="15" t="s">
        <v>139</v>
      </c>
      <c r="D97" s="15" t="s">
        <v>173</v>
      </c>
      <c r="E97" s="17">
        <v>1</v>
      </c>
      <c r="F97" s="33" t="s">
        <v>22</v>
      </c>
      <c r="G97" s="34">
        <v>1346</v>
      </c>
      <c r="H97" s="18">
        <f t="shared" si="7"/>
        <v>1346</v>
      </c>
      <c r="I97" s="18">
        <v>18</v>
      </c>
      <c r="J97" s="18">
        <f t="shared" si="8"/>
        <v>242.28</v>
      </c>
      <c r="K97" s="19">
        <f t="shared" si="9"/>
        <v>1588.28</v>
      </c>
    </row>
    <row r="98" spans="2:11" x14ac:dyDescent="0.25">
      <c r="B98" s="9">
        <v>93</v>
      </c>
      <c r="C98" s="15" t="s">
        <v>139</v>
      </c>
      <c r="D98" s="15" t="s">
        <v>174</v>
      </c>
      <c r="E98" s="17">
        <v>1</v>
      </c>
      <c r="F98" s="33" t="s">
        <v>22</v>
      </c>
      <c r="G98" s="34">
        <v>2094</v>
      </c>
      <c r="H98" s="18">
        <f t="shared" si="7"/>
        <v>2094</v>
      </c>
      <c r="I98" s="18">
        <v>18</v>
      </c>
      <c r="J98" s="18">
        <f t="shared" si="8"/>
        <v>376.92</v>
      </c>
      <c r="K98" s="19">
        <f t="shared" si="9"/>
        <v>2470.92</v>
      </c>
    </row>
    <row r="99" spans="2:11" x14ac:dyDescent="0.25">
      <c r="B99" s="14">
        <v>94</v>
      </c>
      <c r="C99" s="15" t="s">
        <v>139</v>
      </c>
      <c r="D99" s="15" t="s">
        <v>175</v>
      </c>
      <c r="E99" s="17">
        <v>1</v>
      </c>
      <c r="F99" s="33" t="s">
        <v>22</v>
      </c>
      <c r="G99" s="34">
        <v>714</v>
      </c>
      <c r="H99" s="18">
        <f t="shared" si="7"/>
        <v>714</v>
      </c>
      <c r="I99" s="18">
        <v>18</v>
      </c>
      <c r="J99" s="18">
        <f t="shared" si="8"/>
        <v>128.52000000000001</v>
      </c>
      <c r="K99" s="19">
        <f t="shared" si="9"/>
        <v>842.52</v>
      </c>
    </row>
    <row r="100" spans="2:11" x14ac:dyDescent="0.25">
      <c r="B100" s="14">
        <v>95</v>
      </c>
      <c r="C100" s="15" t="s">
        <v>139</v>
      </c>
      <c r="D100" s="15" t="s">
        <v>176</v>
      </c>
      <c r="E100" s="17">
        <v>1</v>
      </c>
      <c r="F100" s="33" t="s">
        <v>22</v>
      </c>
      <c r="G100" s="34">
        <v>667</v>
      </c>
      <c r="H100" s="18">
        <f t="shared" si="7"/>
        <v>667</v>
      </c>
      <c r="I100" s="18">
        <v>18</v>
      </c>
      <c r="J100" s="18">
        <f t="shared" si="8"/>
        <v>120.06</v>
      </c>
      <c r="K100" s="19">
        <f t="shared" si="9"/>
        <v>787.06</v>
      </c>
    </row>
    <row r="101" spans="2:11" x14ac:dyDescent="0.25">
      <c r="B101" s="14">
        <v>96</v>
      </c>
      <c r="C101" s="15" t="s">
        <v>139</v>
      </c>
      <c r="D101" s="15" t="s">
        <v>177</v>
      </c>
      <c r="E101" s="17">
        <v>1</v>
      </c>
      <c r="F101" s="33" t="s">
        <v>22</v>
      </c>
      <c r="G101" s="34">
        <v>1276</v>
      </c>
      <c r="H101" s="18">
        <f t="shared" si="7"/>
        <v>1276</v>
      </c>
      <c r="I101" s="18">
        <v>18</v>
      </c>
      <c r="J101" s="18">
        <f t="shared" si="8"/>
        <v>229.68</v>
      </c>
      <c r="K101" s="19">
        <f t="shared" si="9"/>
        <v>1505.68</v>
      </c>
    </row>
    <row r="102" spans="2:11" x14ac:dyDescent="0.25">
      <c r="B102" s="14">
        <v>97</v>
      </c>
      <c r="C102" s="15" t="s">
        <v>139</v>
      </c>
      <c r="D102" s="15" t="s">
        <v>178</v>
      </c>
      <c r="E102" s="17">
        <v>1</v>
      </c>
      <c r="F102" s="33" t="s">
        <v>22</v>
      </c>
      <c r="G102" s="34">
        <v>714</v>
      </c>
      <c r="H102" s="18">
        <f t="shared" si="7"/>
        <v>714</v>
      </c>
      <c r="I102" s="18">
        <v>18</v>
      </c>
      <c r="J102" s="18">
        <f t="shared" si="8"/>
        <v>128.52000000000001</v>
      </c>
      <c r="K102" s="19">
        <f t="shared" si="9"/>
        <v>842.52</v>
      </c>
    </row>
    <row r="103" spans="2:11" x14ac:dyDescent="0.25">
      <c r="B103" s="9">
        <v>98</v>
      </c>
      <c r="C103" s="15" t="s">
        <v>139</v>
      </c>
      <c r="D103" s="15" t="s">
        <v>179</v>
      </c>
      <c r="E103" s="17">
        <v>1</v>
      </c>
      <c r="F103" s="33" t="s">
        <v>22</v>
      </c>
      <c r="G103" s="34">
        <v>1668</v>
      </c>
      <c r="H103" s="18">
        <f t="shared" si="7"/>
        <v>1668</v>
      </c>
      <c r="I103" s="18">
        <v>18</v>
      </c>
      <c r="J103" s="18">
        <f t="shared" si="8"/>
        <v>300.24</v>
      </c>
      <c r="K103" s="19">
        <f t="shared" si="9"/>
        <v>1968.24</v>
      </c>
    </row>
    <row r="104" spans="2:11" x14ac:dyDescent="0.25">
      <c r="B104" s="14">
        <v>99</v>
      </c>
      <c r="C104" s="15" t="s">
        <v>139</v>
      </c>
      <c r="D104" s="15" t="s">
        <v>180</v>
      </c>
      <c r="E104" s="17">
        <v>1</v>
      </c>
      <c r="F104" s="33" t="s">
        <v>22</v>
      </c>
      <c r="G104" s="34">
        <v>382</v>
      </c>
      <c r="H104" s="18">
        <f t="shared" si="7"/>
        <v>382</v>
      </c>
      <c r="I104" s="18">
        <v>18</v>
      </c>
      <c r="J104" s="18">
        <f t="shared" si="8"/>
        <v>68.760000000000005</v>
      </c>
      <c r="K104" s="19">
        <f t="shared" si="9"/>
        <v>450.76</v>
      </c>
    </row>
    <row r="105" spans="2:11" x14ac:dyDescent="0.25">
      <c r="B105" s="14">
        <v>100</v>
      </c>
      <c r="C105" s="15" t="s">
        <v>139</v>
      </c>
      <c r="D105" s="15" t="s">
        <v>181</v>
      </c>
      <c r="E105" s="17">
        <v>1</v>
      </c>
      <c r="F105" s="33" t="s">
        <v>22</v>
      </c>
      <c r="G105" s="34">
        <v>1598</v>
      </c>
      <c r="H105" s="18">
        <f t="shared" si="7"/>
        <v>1598</v>
      </c>
      <c r="I105" s="18">
        <v>18</v>
      </c>
      <c r="J105" s="18">
        <f t="shared" si="8"/>
        <v>287.64</v>
      </c>
      <c r="K105" s="19">
        <f t="shared" si="9"/>
        <v>1885.6399999999999</v>
      </c>
    </row>
    <row r="106" spans="2:11" x14ac:dyDescent="0.25">
      <c r="B106" s="14">
        <v>101</v>
      </c>
      <c r="C106" s="15" t="s">
        <v>139</v>
      </c>
      <c r="D106" s="15" t="s">
        <v>182</v>
      </c>
      <c r="E106" s="17">
        <v>1</v>
      </c>
      <c r="F106" s="33" t="s">
        <v>22</v>
      </c>
      <c r="G106" s="34">
        <v>868</v>
      </c>
      <c r="H106" s="18">
        <f t="shared" si="7"/>
        <v>868</v>
      </c>
      <c r="I106" s="18">
        <v>18</v>
      </c>
      <c r="J106" s="18">
        <f t="shared" si="8"/>
        <v>156.24</v>
      </c>
      <c r="K106" s="19">
        <f t="shared" si="9"/>
        <v>1024.24</v>
      </c>
    </row>
    <row r="107" spans="2:11" x14ac:dyDescent="0.25">
      <c r="B107" s="14">
        <v>102</v>
      </c>
      <c r="C107" s="15" t="s">
        <v>139</v>
      </c>
      <c r="D107" s="15" t="s">
        <v>183</v>
      </c>
      <c r="E107" s="17">
        <v>1</v>
      </c>
      <c r="F107" s="33" t="s">
        <v>22</v>
      </c>
      <c r="G107" s="34">
        <v>944</v>
      </c>
      <c r="H107" s="18">
        <f t="shared" si="7"/>
        <v>944</v>
      </c>
      <c r="I107" s="18">
        <v>18</v>
      </c>
      <c r="J107" s="18">
        <f t="shared" si="8"/>
        <v>169.92</v>
      </c>
      <c r="K107" s="19">
        <f t="shared" si="9"/>
        <v>1113.92</v>
      </c>
    </row>
    <row r="108" spans="2:11" x14ac:dyDescent="0.25">
      <c r="B108" s="9">
        <v>103</v>
      </c>
      <c r="C108" s="15" t="s">
        <v>139</v>
      </c>
      <c r="D108" s="15" t="s">
        <v>184</v>
      </c>
      <c r="E108" s="17">
        <v>2</v>
      </c>
      <c r="F108" s="33" t="s">
        <v>22</v>
      </c>
      <c r="G108" s="34">
        <v>550</v>
      </c>
      <c r="H108" s="18">
        <f t="shared" si="7"/>
        <v>1100</v>
      </c>
      <c r="I108" s="18">
        <v>18</v>
      </c>
      <c r="J108" s="18">
        <f t="shared" si="8"/>
        <v>198</v>
      </c>
      <c r="K108" s="19">
        <f t="shared" si="9"/>
        <v>1298</v>
      </c>
    </row>
    <row r="109" spans="2:11" x14ac:dyDescent="0.25">
      <c r="B109" s="14">
        <v>104</v>
      </c>
      <c r="C109" s="15" t="s">
        <v>139</v>
      </c>
      <c r="D109" s="15" t="s">
        <v>185</v>
      </c>
      <c r="E109" s="17">
        <v>1</v>
      </c>
      <c r="F109" s="33" t="s">
        <v>22</v>
      </c>
      <c r="G109" s="34">
        <v>830</v>
      </c>
      <c r="H109" s="18">
        <f t="shared" si="7"/>
        <v>830</v>
      </c>
      <c r="I109" s="18">
        <v>18</v>
      </c>
      <c r="J109" s="18">
        <f t="shared" si="8"/>
        <v>149.4</v>
      </c>
      <c r="K109" s="19">
        <f t="shared" si="9"/>
        <v>979.4</v>
      </c>
    </row>
    <row r="110" spans="2:11" x14ac:dyDescent="0.25">
      <c r="B110" s="14">
        <v>105</v>
      </c>
      <c r="C110" s="15" t="s">
        <v>139</v>
      </c>
      <c r="D110" s="15" t="s">
        <v>186</v>
      </c>
      <c r="E110" s="17">
        <v>1</v>
      </c>
      <c r="F110" s="33" t="s">
        <v>22</v>
      </c>
      <c r="G110" s="34">
        <v>667</v>
      </c>
      <c r="H110" s="18">
        <f t="shared" si="7"/>
        <v>667</v>
      </c>
      <c r="I110" s="18">
        <v>18</v>
      </c>
      <c r="J110" s="18">
        <f t="shared" si="8"/>
        <v>120.06</v>
      </c>
      <c r="K110" s="19">
        <f t="shared" si="9"/>
        <v>787.06</v>
      </c>
    </row>
    <row r="111" spans="2:11" x14ac:dyDescent="0.25">
      <c r="B111" s="14">
        <v>106</v>
      </c>
      <c r="C111" s="15" t="s">
        <v>139</v>
      </c>
      <c r="D111" s="15" t="s">
        <v>187</v>
      </c>
      <c r="E111" s="17">
        <v>1</v>
      </c>
      <c r="F111" s="33" t="s">
        <v>22</v>
      </c>
      <c r="G111" s="34">
        <v>1486</v>
      </c>
      <c r="H111" s="18">
        <f t="shared" ref="H111:H141" si="10">G111*E111</f>
        <v>1486</v>
      </c>
      <c r="I111" s="18">
        <v>18</v>
      </c>
      <c r="J111" s="18">
        <f t="shared" si="8"/>
        <v>267.48</v>
      </c>
      <c r="K111" s="19">
        <f t="shared" si="9"/>
        <v>1753.48</v>
      </c>
    </row>
    <row r="112" spans="2:11" x14ac:dyDescent="0.25">
      <c r="B112" s="14">
        <v>107</v>
      </c>
      <c r="C112" s="15" t="s">
        <v>139</v>
      </c>
      <c r="D112" s="15" t="s">
        <v>188</v>
      </c>
      <c r="E112" s="17">
        <v>1</v>
      </c>
      <c r="F112" s="33" t="s">
        <v>22</v>
      </c>
      <c r="G112" s="34">
        <v>1674</v>
      </c>
      <c r="H112" s="18">
        <f t="shared" si="10"/>
        <v>1674</v>
      </c>
      <c r="I112" s="18">
        <v>18</v>
      </c>
      <c r="J112" s="18">
        <f t="shared" si="8"/>
        <v>301.32</v>
      </c>
      <c r="K112" s="19">
        <f t="shared" si="9"/>
        <v>1975.32</v>
      </c>
    </row>
    <row r="113" spans="2:11" x14ac:dyDescent="0.25">
      <c r="B113" s="9">
        <v>108</v>
      </c>
      <c r="C113" s="15" t="s">
        <v>139</v>
      </c>
      <c r="D113" s="15" t="s">
        <v>189</v>
      </c>
      <c r="E113" s="17">
        <v>1</v>
      </c>
      <c r="F113" s="33" t="s">
        <v>22</v>
      </c>
      <c r="G113" s="34">
        <v>1294</v>
      </c>
      <c r="H113" s="18">
        <f t="shared" si="10"/>
        <v>1294</v>
      </c>
      <c r="I113" s="18">
        <v>18</v>
      </c>
      <c r="J113" s="18">
        <f t="shared" si="8"/>
        <v>232.92</v>
      </c>
      <c r="K113" s="19">
        <f t="shared" si="9"/>
        <v>1526.92</v>
      </c>
    </row>
    <row r="114" spans="2:11" x14ac:dyDescent="0.25">
      <c r="B114" s="14">
        <v>109</v>
      </c>
      <c r="C114" s="15" t="s">
        <v>139</v>
      </c>
      <c r="D114" s="15" t="s">
        <v>190</v>
      </c>
      <c r="E114" s="17">
        <v>1</v>
      </c>
      <c r="F114" s="33" t="s">
        <v>22</v>
      </c>
      <c r="G114" s="34">
        <v>649</v>
      </c>
      <c r="H114" s="18">
        <f t="shared" si="10"/>
        <v>649</v>
      </c>
      <c r="I114" s="18">
        <v>18</v>
      </c>
      <c r="J114" s="18">
        <f t="shared" si="8"/>
        <v>116.82</v>
      </c>
      <c r="K114" s="19">
        <f t="shared" si="9"/>
        <v>765.81999999999994</v>
      </c>
    </row>
    <row r="115" spans="2:11" x14ac:dyDescent="0.25">
      <c r="B115" s="14">
        <v>110</v>
      </c>
      <c r="C115" s="15" t="s">
        <v>139</v>
      </c>
      <c r="D115" s="15" t="s">
        <v>191</v>
      </c>
      <c r="E115" s="17">
        <v>1</v>
      </c>
      <c r="F115" s="33" t="s">
        <v>22</v>
      </c>
      <c r="G115" s="34">
        <v>480</v>
      </c>
      <c r="H115" s="18">
        <f t="shared" si="10"/>
        <v>480</v>
      </c>
      <c r="I115" s="18">
        <v>18</v>
      </c>
      <c r="J115" s="18">
        <f t="shared" si="8"/>
        <v>86.4</v>
      </c>
      <c r="K115" s="19">
        <f t="shared" si="9"/>
        <v>566.4</v>
      </c>
    </row>
    <row r="116" spans="2:11" ht="33" x14ac:dyDescent="0.25">
      <c r="B116" s="14">
        <v>111</v>
      </c>
      <c r="C116" s="15" t="s">
        <v>139</v>
      </c>
      <c r="D116" s="15" t="s">
        <v>192</v>
      </c>
      <c r="E116" s="17">
        <v>1</v>
      </c>
      <c r="F116" s="33" t="s">
        <v>22</v>
      </c>
      <c r="G116" s="34">
        <v>994</v>
      </c>
      <c r="H116" s="18">
        <f t="shared" si="10"/>
        <v>994</v>
      </c>
      <c r="I116" s="18">
        <v>18</v>
      </c>
      <c r="J116" s="18">
        <f t="shared" si="8"/>
        <v>178.92</v>
      </c>
      <c r="K116" s="19">
        <f t="shared" si="9"/>
        <v>1172.92</v>
      </c>
    </row>
    <row r="117" spans="2:11" x14ac:dyDescent="0.25">
      <c r="B117" s="14">
        <v>112</v>
      </c>
      <c r="C117" s="15" t="s">
        <v>139</v>
      </c>
      <c r="D117" s="15" t="s">
        <v>193</v>
      </c>
      <c r="E117" s="17">
        <v>1</v>
      </c>
      <c r="F117" s="33" t="s">
        <v>22</v>
      </c>
      <c r="G117" s="34">
        <v>3991</v>
      </c>
      <c r="H117" s="18">
        <f t="shared" si="10"/>
        <v>3991</v>
      </c>
      <c r="I117" s="18">
        <v>18</v>
      </c>
      <c r="J117" s="18">
        <f t="shared" si="8"/>
        <v>718.38</v>
      </c>
      <c r="K117" s="19">
        <f t="shared" si="9"/>
        <v>4709.38</v>
      </c>
    </row>
    <row r="118" spans="2:11" x14ac:dyDescent="0.25">
      <c r="B118" s="9">
        <v>113</v>
      </c>
      <c r="C118" s="15" t="s">
        <v>139</v>
      </c>
      <c r="D118" s="15" t="s">
        <v>194</v>
      </c>
      <c r="E118" s="17">
        <v>1</v>
      </c>
      <c r="F118" s="33" t="s">
        <v>22</v>
      </c>
      <c r="G118" s="34">
        <v>527</v>
      </c>
      <c r="H118" s="18">
        <f t="shared" si="10"/>
        <v>527</v>
      </c>
      <c r="I118" s="18">
        <v>18</v>
      </c>
      <c r="J118" s="18">
        <f t="shared" si="8"/>
        <v>94.86</v>
      </c>
      <c r="K118" s="19">
        <f t="shared" si="9"/>
        <v>621.86</v>
      </c>
    </row>
    <row r="119" spans="2:11" x14ac:dyDescent="0.25">
      <c r="B119" s="14">
        <v>114</v>
      </c>
      <c r="C119" s="15" t="s">
        <v>139</v>
      </c>
      <c r="D119" s="15" t="s">
        <v>195</v>
      </c>
      <c r="E119" s="17">
        <v>1</v>
      </c>
      <c r="F119" s="33" t="s">
        <v>22</v>
      </c>
      <c r="G119" s="34">
        <v>330</v>
      </c>
      <c r="H119" s="18">
        <f t="shared" si="10"/>
        <v>330</v>
      </c>
      <c r="I119" s="18">
        <v>18</v>
      </c>
      <c r="J119" s="18">
        <f t="shared" si="8"/>
        <v>59.4</v>
      </c>
      <c r="K119" s="19">
        <f t="shared" si="9"/>
        <v>389.4</v>
      </c>
    </row>
    <row r="120" spans="2:11" x14ac:dyDescent="0.25">
      <c r="B120" s="14">
        <v>115</v>
      </c>
      <c r="C120" s="15" t="s">
        <v>139</v>
      </c>
      <c r="D120" s="15" t="s">
        <v>196</v>
      </c>
      <c r="E120" s="17">
        <v>1</v>
      </c>
      <c r="F120" s="33" t="s">
        <v>22</v>
      </c>
      <c r="G120" s="34">
        <v>541</v>
      </c>
      <c r="H120" s="18">
        <f t="shared" si="10"/>
        <v>541</v>
      </c>
      <c r="I120" s="18">
        <v>18</v>
      </c>
      <c r="J120" s="18">
        <f t="shared" si="8"/>
        <v>97.38</v>
      </c>
      <c r="K120" s="19">
        <f t="shared" si="9"/>
        <v>638.38</v>
      </c>
    </row>
    <row r="121" spans="2:11" x14ac:dyDescent="0.25">
      <c r="B121" s="14">
        <v>116</v>
      </c>
      <c r="C121" s="15" t="s">
        <v>139</v>
      </c>
      <c r="D121" s="15" t="s">
        <v>197</v>
      </c>
      <c r="E121" s="17">
        <v>1</v>
      </c>
      <c r="F121" s="33" t="s">
        <v>22</v>
      </c>
      <c r="G121" s="34">
        <v>620</v>
      </c>
      <c r="H121" s="18">
        <f t="shared" si="10"/>
        <v>620</v>
      </c>
      <c r="I121" s="18">
        <v>18</v>
      </c>
      <c r="J121" s="18">
        <f t="shared" si="8"/>
        <v>111.6</v>
      </c>
      <c r="K121" s="19">
        <f t="shared" si="9"/>
        <v>731.6</v>
      </c>
    </row>
    <row r="122" spans="2:11" x14ac:dyDescent="0.25">
      <c r="B122" s="14">
        <v>117</v>
      </c>
      <c r="C122" s="15" t="s">
        <v>139</v>
      </c>
      <c r="D122" s="15" t="s">
        <v>198</v>
      </c>
      <c r="E122" s="17">
        <v>2</v>
      </c>
      <c r="F122" s="33" t="s">
        <v>22</v>
      </c>
      <c r="G122" s="34">
        <v>470</v>
      </c>
      <c r="H122" s="18">
        <f t="shared" si="10"/>
        <v>940</v>
      </c>
      <c r="I122" s="18">
        <v>18</v>
      </c>
      <c r="J122" s="18">
        <f t="shared" si="8"/>
        <v>169.2</v>
      </c>
      <c r="K122" s="19">
        <f t="shared" si="9"/>
        <v>1109.2</v>
      </c>
    </row>
    <row r="123" spans="2:11" x14ac:dyDescent="0.25">
      <c r="B123" s="9">
        <v>118</v>
      </c>
      <c r="C123" s="15" t="s">
        <v>139</v>
      </c>
      <c r="D123" s="15" t="s">
        <v>199</v>
      </c>
      <c r="E123" s="17">
        <v>1</v>
      </c>
      <c r="F123" s="33" t="s">
        <v>22</v>
      </c>
      <c r="G123" s="34">
        <v>800</v>
      </c>
      <c r="H123" s="18">
        <f t="shared" si="10"/>
        <v>800</v>
      </c>
      <c r="I123" s="18">
        <v>18</v>
      </c>
      <c r="J123" s="18">
        <f t="shared" si="8"/>
        <v>144</v>
      </c>
      <c r="K123" s="19">
        <f t="shared" si="9"/>
        <v>944</v>
      </c>
    </row>
    <row r="124" spans="2:11" x14ac:dyDescent="0.25">
      <c r="B124" s="14">
        <v>119</v>
      </c>
      <c r="C124" s="15" t="s">
        <v>139</v>
      </c>
      <c r="D124" s="15" t="s">
        <v>200</v>
      </c>
      <c r="E124" s="17">
        <v>1</v>
      </c>
      <c r="F124" s="33" t="s">
        <v>22</v>
      </c>
      <c r="G124" s="34">
        <v>880</v>
      </c>
      <c r="H124" s="18">
        <f t="shared" si="10"/>
        <v>880</v>
      </c>
      <c r="I124" s="18">
        <v>18</v>
      </c>
      <c r="J124" s="18">
        <f t="shared" si="8"/>
        <v>158.4</v>
      </c>
      <c r="K124" s="19">
        <f t="shared" si="9"/>
        <v>1038.4000000000001</v>
      </c>
    </row>
    <row r="125" spans="2:11" x14ac:dyDescent="0.25">
      <c r="B125" s="14">
        <v>120</v>
      </c>
      <c r="C125" s="15" t="s">
        <v>139</v>
      </c>
      <c r="D125" s="15" t="s">
        <v>201</v>
      </c>
      <c r="E125" s="17">
        <v>1</v>
      </c>
      <c r="F125" s="33" t="s">
        <v>22</v>
      </c>
      <c r="G125" s="34">
        <v>990</v>
      </c>
      <c r="H125" s="18">
        <f t="shared" si="10"/>
        <v>990</v>
      </c>
      <c r="I125" s="18">
        <v>18</v>
      </c>
      <c r="J125" s="18">
        <f t="shared" si="8"/>
        <v>178.2</v>
      </c>
      <c r="K125" s="19">
        <f t="shared" si="9"/>
        <v>1168.2</v>
      </c>
    </row>
    <row r="126" spans="2:11" x14ac:dyDescent="0.25">
      <c r="B126" s="14">
        <v>121</v>
      </c>
      <c r="C126" s="15" t="s">
        <v>139</v>
      </c>
      <c r="D126" s="15" t="s">
        <v>202</v>
      </c>
      <c r="E126" s="17">
        <v>1</v>
      </c>
      <c r="F126" s="33" t="s">
        <v>22</v>
      </c>
      <c r="G126" s="34">
        <v>750</v>
      </c>
      <c r="H126" s="18">
        <f t="shared" si="10"/>
        <v>750</v>
      </c>
      <c r="I126" s="18">
        <v>18</v>
      </c>
      <c r="J126" s="18">
        <f t="shared" si="8"/>
        <v>135</v>
      </c>
      <c r="K126" s="19">
        <f t="shared" si="9"/>
        <v>885</v>
      </c>
    </row>
    <row r="127" spans="2:11" x14ac:dyDescent="0.25">
      <c r="B127" s="14">
        <v>122</v>
      </c>
      <c r="C127" s="15" t="s">
        <v>139</v>
      </c>
      <c r="D127" s="15" t="s">
        <v>203</v>
      </c>
      <c r="E127" s="17">
        <v>1</v>
      </c>
      <c r="F127" s="33" t="s">
        <v>22</v>
      </c>
      <c r="G127" s="34">
        <v>800</v>
      </c>
      <c r="H127" s="18">
        <f t="shared" si="10"/>
        <v>800</v>
      </c>
      <c r="I127" s="18">
        <v>18</v>
      </c>
      <c r="J127" s="18">
        <f t="shared" si="8"/>
        <v>144</v>
      </c>
      <c r="K127" s="19">
        <f t="shared" si="9"/>
        <v>944</v>
      </c>
    </row>
    <row r="128" spans="2:11" ht="33" x14ac:dyDescent="0.25">
      <c r="B128" s="9">
        <v>123</v>
      </c>
      <c r="C128" s="15" t="s">
        <v>139</v>
      </c>
      <c r="D128" s="15" t="s">
        <v>204</v>
      </c>
      <c r="E128" s="17">
        <v>1</v>
      </c>
      <c r="F128" s="33" t="s">
        <v>22</v>
      </c>
      <c r="G128" s="34">
        <v>1900</v>
      </c>
      <c r="H128" s="18">
        <f t="shared" si="10"/>
        <v>1900</v>
      </c>
      <c r="I128" s="18">
        <v>18</v>
      </c>
      <c r="J128" s="18">
        <f t="shared" si="8"/>
        <v>342</v>
      </c>
      <c r="K128" s="19">
        <f t="shared" si="9"/>
        <v>2242</v>
      </c>
    </row>
    <row r="129" spans="2:11" x14ac:dyDescent="0.25">
      <c r="B129" s="14">
        <v>124</v>
      </c>
      <c r="C129" s="15" t="s">
        <v>139</v>
      </c>
      <c r="D129" s="15" t="s">
        <v>205</v>
      </c>
      <c r="E129" s="17">
        <v>1</v>
      </c>
      <c r="F129" s="33" t="s">
        <v>22</v>
      </c>
      <c r="G129" s="34">
        <v>980</v>
      </c>
      <c r="H129" s="18">
        <f t="shared" si="10"/>
        <v>980</v>
      </c>
      <c r="I129" s="18">
        <v>18</v>
      </c>
      <c r="J129" s="18">
        <f t="shared" si="8"/>
        <v>176.4</v>
      </c>
      <c r="K129" s="19">
        <f t="shared" si="9"/>
        <v>1156.4000000000001</v>
      </c>
    </row>
    <row r="130" spans="2:11" x14ac:dyDescent="0.25">
      <c r="B130" s="14">
        <v>125</v>
      </c>
      <c r="C130" s="15" t="s">
        <v>139</v>
      </c>
      <c r="D130" s="15" t="s">
        <v>206</v>
      </c>
      <c r="E130" s="17">
        <v>1</v>
      </c>
      <c r="F130" s="33" t="s">
        <v>22</v>
      </c>
      <c r="G130" s="34">
        <v>1670</v>
      </c>
      <c r="H130" s="18">
        <f t="shared" si="10"/>
        <v>1670</v>
      </c>
      <c r="I130" s="18">
        <v>18</v>
      </c>
      <c r="J130" s="18">
        <f t="shared" si="8"/>
        <v>300.60000000000002</v>
      </c>
      <c r="K130" s="19">
        <f t="shared" si="9"/>
        <v>1970.6</v>
      </c>
    </row>
    <row r="131" spans="2:11" x14ac:dyDescent="0.25">
      <c r="B131" s="14">
        <v>126</v>
      </c>
      <c r="C131" s="15" t="s">
        <v>139</v>
      </c>
      <c r="D131" s="15" t="s">
        <v>207</v>
      </c>
      <c r="E131" s="17">
        <v>1</v>
      </c>
      <c r="F131" s="33" t="s">
        <v>22</v>
      </c>
      <c r="G131" s="34">
        <v>950</v>
      </c>
      <c r="H131" s="18">
        <f t="shared" si="10"/>
        <v>950</v>
      </c>
      <c r="I131" s="18">
        <v>18</v>
      </c>
      <c r="J131" s="18">
        <f t="shared" si="8"/>
        <v>171</v>
      </c>
      <c r="K131" s="19">
        <f t="shared" si="9"/>
        <v>1121</v>
      </c>
    </row>
    <row r="132" spans="2:11" x14ac:dyDescent="0.25">
      <c r="B132" s="14">
        <v>127</v>
      </c>
      <c r="C132" s="15" t="s">
        <v>139</v>
      </c>
      <c r="D132" s="15" t="s">
        <v>208</v>
      </c>
      <c r="E132" s="17">
        <v>1</v>
      </c>
      <c r="F132" s="33" t="s">
        <v>22</v>
      </c>
      <c r="G132" s="34">
        <v>1590</v>
      </c>
      <c r="H132" s="18">
        <f t="shared" si="10"/>
        <v>1590</v>
      </c>
      <c r="I132" s="18">
        <v>18</v>
      </c>
      <c r="J132" s="18">
        <f t="shared" si="8"/>
        <v>286.2</v>
      </c>
      <c r="K132" s="19">
        <f t="shared" si="9"/>
        <v>1876.2</v>
      </c>
    </row>
    <row r="133" spans="2:11" x14ac:dyDescent="0.25">
      <c r="B133" s="9">
        <v>128</v>
      </c>
      <c r="C133" s="15" t="s">
        <v>139</v>
      </c>
      <c r="D133" s="15" t="s">
        <v>209</v>
      </c>
      <c r="E133" s="17">
        <v>1</v>
      </c>
      <c r="F133" s="33" t="s">
        <v>22</v>
      </c>
      <c r="G133" s="34">
        <v>2409</v>
      </c>
      <c r="H133" s="18">
        <f t="shared" si="10"/>
        <v>2409</v>
      </c>
      <c r="I133" s="18">
        <v>18</v>
      </c>
      <c r="J133" s="18">
        <f t="shared" si="8"/>
        <v>433.62</v>
      </c>
      <c r="K133" s="19">
        <f t="shared" si="9"/>
        <v>2842.62</v>
      </c>
    </row>
    <row r="134" spans="2:11" x14ac:dyDescent="0.25">
      <c r="B134" s="14">
        <v>129</v>
      </c>
      <c r="C134" s="15" t="s">
        <v>139</v>
      </c>
      <c r="D134" s="15" t="s">
        <v>210</v>
      </c>
      <c r="E134" s="17">
        <v>1</v>
      </c>
      <c r="F134" s="33" t="s">
        <v>22</v>
      </c>
      <c r="G134" s="34">
        <v>400</v>
      </c>
      <c r="H134" s="18">
        <f t="shared" si="10"/>
        <v>400</v>
      </c>
      <c r="I134" s="18">
        <v>18</v>
      </c>
      <c r="J134" s="18">
        <f t="shared" si="8"/>
        <v>72</v>
      </c>
      <c r="K134" s="19">
        <f t="shared" si="9"/>
        <v>472</v>
      </c>
    </row>
    <row r="135" spans="2:11" x14ac:dyDescent="0.25">
      <c r="B135" s="14">
        <v>130</v>
      </c>
      <c r="C135" s="15" t="s">
        <v>139</v>
      </c>
      <c r="D135" s="15" t="s">
        <v>211</v>
      </c>
      <c r="E135" s="17">
        <v>1</v>
      </c>
      <c r="F135" s="33" t="s">
        <v>22</v>
      </c>
      <c r="G135" s="34">
        <v>750</v>
      </c>
      <c r="H135" s="18">
        <f t="shared" si="10"/>
        <v>750</v>
      </c>
      <c r="I135" s="18">
        <v>18</v>
      </c>
      <c r="J135" s="18">
        <f t="shared" si="8"/>
        <v>135</v>
      </c>
      <c r="K135" s="19">
        <f t="shared" si="9"/>
        <v>885</v>
      </c>
    </row>
    <row r="136" spans="2:11" x14ac:dyDescent="0.25">
      <c r="B136" s="14">
        <v>131</v>
      </c>
      <c r="C136" s="15" t="s">
        <v>139</v>
      </c>
      <c r="D136" s="15" t="s">
        <v>212</v>
      </c>
      <c r="E136" s="17">
        <v>1</v>
      </c>
      <c r="F136" s="33" t="s">
        <v>22</v>
      </c>
      <c r="G136" s="34">
        <v>600</v>
      </c>
      <c r="H136" s="18">
        <f t="shared" si="10"/>
        <v>600</v>
      </c>
      <c r="I136" s="18">
        <v>18</v>
      </c>
      <c r="J136" s="18">
        <f t="shared" si="8"/>
        <v>108</v>
      </c>
      <c r="K136" s="19">
        <f t="shared" si="9"/>
        <v>708</v>
      </c>
    </row>
    <row r="137" spans="2:11" x14ac:dyDescent="0.25">
      <c r="B137" s="14">
        <v>132</v>
      </c>
      <c r="C137" s="15" t="s">
        <v>139</v>
      </c>
      <c r="D137" s="15" t="s">
        <v>213</v>
      </c>
      <c r="E137" s="17">
        <v>1</v>
      </c>
      <c r="F137" s="33" t="s">
        <v>22</v>
      </c>
      <c r="G137" s="34">
        <v>450</v>
      </c>
      <c r="H137" s="18">
        <f t="shared" si="10"/>
        <v>450</v>
      </c>
      <c r="I137" s="18">
        <v>18</v>
      </c>
      <c r="J137" s="18">
        <f t="shared" si="8"/>
        <v>81</v>
      </c>
      <c r="K137" s="19">
        <f t="shared" si="9"/>
        <v>531</v>
      </c>
    </row>
    <row r="138" spans="2:11" x14ac:dyDescent="0.25">
      <c r="B138" s="9">
        <v>133</v>
      </c>
      <c r="C138" s="15" t="s">
        <v>139</v>
      </c>
      <c r="D138" s="15" t="s">
        <v>214</v>
      </c>
      <c r="E138" s="17">
        <v>1</v>
      </c>
      <c r="F138" s="33" t="s">
        <v>22</v>
      </c>
      <c r="G138" s="34">
        <v>920</v>
      </c>
      <c r="H138" s="18">
        <f t="shared" si="10"/>
        <v>920</v>
      </c>
      <c r="I138" s="18">
        <v>18</v>
      </c>
      <c r="J138" s="18">
        <f t="shared" si="8"/>
        <v>165.6</v>
      </c>
      <c r="K138" s="19">
        <f t="shared" si="9"/>
        <v>1085.5999999999999</v>
      </c>
    </row>
    <row r="139" spans="2:11" x14ac:dyDescent="0.25">
      <c r="B139" s="14">
        <v>134</v>
      </c>
      <c r="C139" s="15" t="s">
        <v>139</v>
      </c>
      <c r="D139" s="15" t="s">
        <v>215</v>
      </c>
      <c r="E139" s="17">
        <v>1</v>
      </c>
      <c r="F139" s="33" t="s">
        <v>22</v>
      </c>
      <c r="G139" s="34">
        <v>625</v>
      </c>
      <c r="H139" s="18">
        <f t="shared" si="10"/>
        <v>625</v>
      </c>
      <c r="I139" s="18">
        <v>18</v>
      </c>
      <c r="J139" s="18">
        <f t="shared" si="8"/>
        <v>112.5</v>
      </c>
      <c r="K139" s="19">
        <f t="shared" si="9"/>
        <v>737.5</v>
      </c>
    </row>
    <row r="140" spans="2:11" ht="33" x14ac:dyDescent="0.25">
      <c r="B140" s="14">
        <v>135</v>
      </c>
      <c r="C140" s="15" t="s">
        <v>139</v>
      </c>
      <c r="D140" s="15" t="s">
        <v>216</v>
      </c>
      <c r="E140" s="17">
        <v>1</v>
      </c>
      <c r="F140" s="33" t="s">
        <v>22</v>
      </c>
      <c r="G140" s="34">
        <v>1180</v>
      </c>
      <c r="H140" s="18">
        <f t="shared" si="10"/>
        <v>1180</v>
      </c>
      <c r="I140" s="18">
        <v>18</v>
      </c>
      <c r="J140" s="18">
        <f t="shared" si="8"/>
        <v>212.4</v>
      </c>
      <c r="K140" s="19">
        <f t="shared" si="9"/>
        <v>1392.4</v>
      </c>
    </row>
    <row r="141" spans="2:11" x14ac:dyDescent="0.25">
      <c r="B141" s="14">
        <v>136</v>
      </c>
      <c r="C141" s="15" t="s">
        <v>139</v>
      </c>
      <c r="D141" s="15" t="s">
        <v>217</v>
      </c>
      <c r="E141" s="17">
        <v>1</v>
      </c>
      <c r="F141" s="33" t="s">
        <v>22</v>
      </c>
      <c r="G141" s="34">
        <v>960</v>
      </c>
      <c r="H141" s="18">
        <f t="shared" si="10"/>
        <v>960</v>
      </c>
      <c r="I141" s="18">
        <v>18</v>
      </c>
      <c r="J141" s="18">
        <f t="shared" si="8"/>
        <v>172.8</v>
      </c>
      <c r="K141" s="19">
        <f t="shared" si="9"/>
        <v>1132.8</v>
      </c>
    </row>
    <row r="142" spans="2:11" x14ac:dyDescent="0.25">
      <c r="B142" s="14">
        <v>137</v>
      </c>
      <c r="C142" s="15" t="s">
        <v>139</v>
      </c>
      <c r="D142" s="15" t="s">
        <v>218</v>
      </c>
      <c r="E142" s="17">
        <v>1</v>
      </c>
      <c r="F142" s="33" t="s">
        <v>22</v>
      </c>
      <c r="G142" s="34">
        <v>185</v>
      </c>
      <c r="H142" s="18">
        <f t="shared" ref="H142:H155" si="11">G142*E142</f>
        <v>185</v>
      </c>
      <c r="I142" s="18">
        <v>18</v>
      </c>
      <c r="J142" s="18">
        <f t="shared" si="8"/>
        <v>33.299999999999997</v>
      </c>
      <c r="K142" s="19">
        <f t="shared" si="9"/>
        <v>218.3</v>
      </c>
    </row>
    <row r="143" spans="2:11" x14ac:dyDescent="0.25">
      <c r="B143" s="9">
        <v>138</v>
      </c>
      <c r="C143" s="15" t="s">
        <v>139</v>
      </c>
      <c r="D143" s="15" t="s">
        <v>219</v>
      </c>
      <c r="E143" s="17">
        <v>1</v>
      </c>
      <c r="F143" s="33" t="s">
        <v>22</v>
      </c>
      <c r="G143" s="34">
        <v>710</v>
      </c>
      <c r="H143" s="18">
        <f t="shared" si="11"/>
        <v>710</v>
      </c>
      <c r="I143" s="18">
        <v>18</v>
      </c>
      <c r="J143" s="18">
        <f t="shared" ref="J143:J155" si="12">H143*I143/100</f>
        <v>127.8</v>
      </c>
      <c r="K143" s="19">
        <f t="shared" ref="K143:K155" si="13">H143+J143</f>
        <v>837.8</v>
      </c>
    </row>
    <row r="144" spans="2:11" x14ac:dyDescent="0.25">
      <c r="B144" s="14">
        <v>139</v>
      </c>
      <c r="C144" s="15" t="s">
        <v>139</v>
      </c>
      <c r="D144" s="15" t="s">
        <v>220</v>
      </c>
      <c r="E144" s="17">
        <v>1</v>
      </c>
      <c r="F144" s="33" t="s">
        <v>22</v>
      </c>
      <c r="G144" s="34">
        <v>500</v>
      </c>
      <c r="H144" s="18">
        <f t="shared" si="11"/>
        <v>500</v>
      </c>
      <c r="I144" s="18">
        <v>18</v>
      </c>
      <c r="J144" s="18">
        <f t="shared" si="12"/>
        <v>90</v>
      </c>
      <c r="K144" s="19">
        <f t="shared" si="13"/>
        <v>590</v>
      </c>
    </row>
    <row r="145" spans="2:11" x14ac:dyDescent="0.25">
      <c r="B145" s="14">
        <v>140</v>
      </c>
      <c r="C145" s="15" t="s">
        <v>139</v>
      </c>
      <c r="D145" s="15" t="s">
        <v>221</v>
      </c>
      <c r="E145" s="17">
        <v>1</v>
      </c>
      <c r="F145" s="33" t="s">
        <v>22</v>
      </c>
      <c r="G145" s="34">
        <v>1480</v>
      </c>
      <c r="H145" s="18">
        <f t="shared" si="11"/>
        <v>1480</v>
      </c>
      <c r="I145" s="18">
        <v>18</v>
      </c>
      <c r="J145" s="18">
        <f t="shared" si="12"/>
        <v>266.39999999999998</v>
      </c>
      <c r="K145" s="19">
        <f t="shared" si="13"/>
        <v>1746.4</v>
      </c>
    </row>
    <row r="146" spans="2:11" x14ac:dyDescent="0.25">
      <c r="B146" s="14">
        <v>141</v>
      </c>
      <c r="C146" s="15" t="s">
        <v>139</v>
      </c>
      <c r="D146" s="15" t="s">
        <v>222</v>
      </c>
      <c r="E146" s="17">
        <v>2</v>
      </c>
      <c r="F146" s="33" t="s">
        <v>22</v>
      </c>
      <c r="G146" s="34">
        <v>890</v>
      </c>
      <c r="H146" s="18">
        <f t="shared" si="11"/>
        <v>1780</v>
      </c>
      <c r="I146" s="18">
        <v>18</v>
      </c>
      <c r="J146" s="18">
        <f t="shared" si="12"/>
        <v>320.39999999999998</v>
      </c>
      <c r="K146" s="19">
        <f t="shared" si="13"/>
        <v>2100.4</v>
      </c>
    </row>
    <row r="147" spans="2:11" x14ac:dyDescent="0.25">
      <c r="B147" s="14">
        <v>142</v>
      </c>
      <c r="C147" s="15" t="s">
        <v>139</v>
      </c>
      <c r="D147" s="15" t="s">
        <v>223</v>
      </c>
      <c r="E147" s="17">
        <v>1</v>
      </c>
      <c r="F147" s="33" t="s">
        <v>22</v>
      </c>
      <c r="G147" s="34">
        <v>730</v>
      </c>
      <c r="H147" s="18">
        <f t="shared" si="11"/>
        <v>730</v>
      </c>
      <c r="I147" s="18">
        <v>18</v>
      </c>
      <c r="J147" s="18">
        <f t="shared" si="12"/>
        <v>131.4</v>
      </c>
      <c r="K147" s="19">
        <f t="shared" si="13"/>
        <v>861.4</v>
      </c>
    </row>
    <row r="148" spans="2:11" x14ac:dyDescent="0.25">
      <c r="B148" s="9">
        <v>143</v>
      </c>
      <c r="C148" s="15" t="s">
        <v>139</v>
      </c>
      <c r="D148" s="15" t="s">
        <v>224</v>
      </c>
      <c r="E148" s="17">
        <v>1</v>
      </c>
      <c r="F148" s="33" t="s">
        <v>22</v>
      </c>
      <c r="G148" s="34">
        <v>1450</v>
      </c>
      <c r="H148" s="18">
        <f t="shared" si="11"/>
        <v>1450</v>
      </c>
      <c r="I148" s="18">
        <v>18</v>
      </c>
      <c r="J148" s="18">
        <f t="shared" si="12"/>
        <v>261</v>
      </c>
      <c r="K148" s="19">
        <f t="shared" si="13"/>
        <v>1711</v>
      </c>
    </row>
    <row r="149" spans="2:11" x14ac:dyDescent="0.25">
      <c r="B149" s="14">
        <v>144</v>
      </c>
      <c r="C149" s="15" t="s">
        <v>139</v>
      </c>
      <c r="D149" s="15" t="s">
        <v>225</v>
      </c>
      <c r="E149" s="17">
        <v>1</v>
      </c>
      <c r="F149" s="33" t="s">
        <v>22</v>
      </c>
      <c r="G149" s="34">
        <v>330</v>
      </c>
      <c r="H149" s="18">
        <f t="shared" si="11"/>
        <v>330</v>
      </c>
      <c r="I149" s="18">
        <v>18</v>
      </c>
      <c r="J149" s="18">
        <f t="shared" si="12"/>
        <v>59.4</v>
      </c>
      <c r="K149" s="19">
        <f t="shared" si="13"/>
        <v>389.4</v>
      </c>
    </row>
    <row r="150" spans="2:11" x14ac:dyDescent="0.25">
      <c r="B150" s="14">
        <v>145</v>
      </c>
      <c r="C150" s="15" t="s">
        <v>139</v>
      </c>
      <c r="D150" s="15" t="s">
        <v>226</v>
      </c>
      <c r="E150" s="17">
        <v>1</v>
      </c>
      <c r="F150" s="33" t="s">
        <v>22</v>
      </c>
      <c r="G150" s="34">
        <v>1215</v>
      </c>
      <c r="H150" s="18">
        <f t="shared" si="11"/>
        <v>1215</v>
      </c>
      <c r="I150" s="18">
        <v>18</v>
      </c>
      <c r="J150" s="18">
        <f t="shared" si="12"/>
        <v>218.7</v>
      </c>
      <c r="K150" s="19">
        <f t="shared" si="13"/>
        <v>1433.7</v>
      </c>
    </row>
    <row r="151" spans="2:11" x14ac:dyDescent="0.25">
      <c r="B151" s="14">
        <v>146</v>
      </c>
      <c r="C151" s="15" t="s">
        <v>139</v>
      </c>
      <c r="D151" s="15" t="s">
        <v>227</v>
      </c>
      <c r="E151" s="17">
        <v>1</v>
      </c>
      <c r="F151" s="33" t="s">
        <v>22</v>
      </c>
      <c r="G151" s="34">
        <v>1130</v>
      </c>
      <c r="H151" s="18">
        <f t="shared" si="11"/>
        <v>1130</v>
      </c>
      <c r="I151" s="18">
        <v>18</v>
      </c>
      <c r="J151" s="18">
        <f t="shared" si="12"/>
        <v>203.4</v>
      </c>
      <c r="K151" s="19">
        <f t="shared" si="13"/>
        <v>1333.4</v>
      </c>
    </row>
    <row r="152" spans="2:11" x14ac:dyDescent="0.25">
      <c r="B152" s="14">
        <v>147</v>
      </c>
      <c r="C152" s="15" t="s">
        <v>139</v>
      </c>
      <c r="D152" s="15" t="s">
        <v>228</v>
      </c>
      <c r="E152" s="17">
        <v>1</v>
      </c>
      <c r="F152" s="33" t="s">
        <v>22</v>
      </c>
      <c r="G152" s="34">
        <v>1270</v>
      </c>
      <c r="H152" s="18">
        <f t="shared" si="11"/>
        <v>1270</v>
      </c>
      <c r="I152" s="18">
        <v>18</v>
      </c>
      <c r="J152" s="18">
        <f t="shared" si="12"/>
        <v>228.6</v>
      </c>
      <c r="K152" s="19">
        <f t="shared" si="13"/>
        <v>1498.6</v>
      </c>
    </row>
    <row r="153" spans="2:11" x14ac:dyDescent="0.25">
      <c r="B153" s="9">
        <v>148</v>
      </c>
      <c r="C153" s="15" t="s">
        <v>139</v>
      </c>
      <c r="D153" s="15" t="s">
        <v>229</v>
      </c>
      <c r="E153" s="17">
        <v>1</v>
      </c>
      <c r="F153" s="33" t="s">
        <v>22</v>
      </c>
      <c r="G153" s="34">
        <v>890</v>
      </c>
      <c r="H153" s="18">
        <f t="shared" si="11"/>
        <v>890</v>
      </c>
      <c r="I153" s="18">
        <v>18</v>
      </c>
      <c r="J153" s="18">
        <f t="shared" si="12"/>
        <v>160.19999999999999</v>
      </c>
      <c r="K153" s="19">
        <f t="shared" si="13"/>
        <v>1050.2</v>
      </c>
    </row>
    <row r="154" spans="2:11" x14ac:dyDescent="0.25">
      <c r="B154" s="14">
        <v>149</v>
      </c>
      <c r="C154" s="15" t="s">
        <v>139</v>
      </c>
      <c r="D154" s="15" t="s">
        <v>230</v>
      </c>
      <c r="E154" s="17">
        <v>1</v>
      </c>
      <c r="F154" s="33" t="s">
        <v>22</v>
      </c>
      <c r="G154" s="34">
        <v>770</v>
      </c>
      <c r="H154" s="18">
        <f t="shared" si="11"/>
        <v>770</v>
      </c>
      <c r="I154" s="18">
        <v>18</v>
      </c>
      <c r="J154" s="18">
        <f t="shared" si="12"/>
        <v>138.6</v>
      </c>
      <c r="K154" s="19">
        <f t="shared" si="13"/>
        <v>908.6</v>
      </c>
    </row>
    <row r="155" spans="2:11" ht="17.25" thickBot="1" x14ac:dyDescent="0.3">
      <c r="B155" s="14">
        <v>150</v>
      </c>
      <c r="C155" s="21" t="s">
        <v>139</v>
      </c>
      <c r="D155" s="21" t="s">
        <v>231</v>
      </c>
      <c r="E155" s="22">
        <v>1</v>
      </c>
      <c r="F155" s="22" t="s">
        <v>22</v>
      </c>
      <c r="G155" s="36">
        <v>1415</v>
      </c>
      <c r="H155" s="23">
        <f t="shared" si="11"/>
        <v>1415</v>
      </c>
      <c r="I155" s="23">
        <v>18</v>
      </c>
      <c r="J155" s="23">
        <f t="shared" si="12"/>
        <v>254.7</v>
      </c>
      <c r="K155" s="24">
        <f t="shared" si="13"/>
        <v>1669.7</v>
      </c>
    </row>
    <row r="156" spans="2:11" ht="17.25" thickBot="1" x14ac:dyDescent="0.3">
      <c r="B156" s="37" t="s">
        <v>232</v>
      </c>
      <c r="C156" s="6" t="s">
        <v>233</v>
      </c>
      <c r="D156" s="7"/>
      <c r="E156" s="38"/>
      <c r="F156" s="39"/>
      <c r="G156" s="40"/>
      <c r="H156" s="40"/>
      <c r="I156" s="40"/>
      <c r="J156" s="40"/>
      <c r="K156" s="41"/>
    </row>
    <row r="157" spans="2:11" ht="33" x14ac:dyDescent="0.25">
      <c r="B157" s="9">
        <v>151</v>
      </c>
      <c r="C157" s="10" t="s">
        <v>234</v>
      </c>
      <c r="D157" s="42" t="s">
        <v>235</v>
      </c>
      <c r="E157" s="11">
        <v>4</v>
      </c>
      <c r="F157" s="11" t="s">
        <v>22</v>
      </c>
      <c r="G157" s="43">
        <v>4000</v>
      </c>
      <c r="H157" s="12">
        <f>G157*E157</f>
        <v>16000</v>
      </c>
      <c r="I157" s="12">
        <v>18</v>
      </c>
      <c r="J157" s="12">
        <f t="shared" ref="J157:J159" si="14">H157*I157/100</f>
        <v>2880</v>
      </c>
      <c r="K157" s="13">
        <f t="shared" ref="K157:K159" si="15">H157+J157</f>
        <v>18880</v>
      </c>
    </row>
    <row r="158" spans="2:11" x14ac:dyDescent="0.25">
      <c r="B158" s="14">
        <v>152</v>
      </c>
      <c r="C158" s="15" t="s">
        <v>236</v>
      </c>
      <c r="D158" s="44" t="s">
        <v>237</v>
      </c>
      <c r="E158" s="17">
        <v>500</v>
      </c>
      <c r="F158" s="33" t="s">
        <v>22</v>
      </c>
      <c r="G158" s="45">
        <v>3</v>
      </c>
      <c r="H158" s="18">
        <f>G158*E158</f>
        <v>1500</v>
      </c>
      <c r="I158" s="18">
        <v>18</v>
      </c>
      <c r="J158" s="18">
        <f t="shared" si="14"/>
        <v>270</v>
      </c>
      <c r="K158" s="19">
        <f t="shared" si="15"/>
        <v>1770</v>
      </c>
    </row>
    <row r="159" spans="2:11" ht="17.25" thickBot="1" x14ac:dyDescent="0.3">
      <c r="B159" s="46">
        <v>153</v>
      </c>
      <c r="C159" s="47" t="s">
        <v>238</v>
      </c>
      <c r="D159" s="48" t="s">
        <v>239</v>
      </c>
      <c r="E159" s="49">
        <v>15</v>
      </c>
      <c r="F159" s="50" t="s">
        <v>22</v>
      </c>
      <c r="G159" s="51">
        <v>150</v>
      </c>
      <c r="H159" s="52">
        <f>G159*E159</f>
        <v>2250</v>
      </c>
      <c r="I159" s="52">
        <v>18</v>
      </c>
      <c r="J159" s="52">
        <f t="shared" si="14"/>
        <v>405</v>
      </c>
      <c r="K159" s="53">
        <f t="shared" si="15"/>
        <v>2655</v>
      </c>
    </row>
    <row r="160" spans="2:11" ht="17.25" thickBot="1" x14ac:dyDescent="0.3">
      <c r="B160" s="54"/>
      <c r="C160" s="55"/>
      <c r="D160" s="56"/>
      <c r="E160" s="57"/>
      <c r="F160" s="57"/>
      <c r="G160" s="58"/>
      <c r="H160" s="58"/>
      <c r="I160" s="58"/>
      <c r="J160" s="58"/>
      <c r="K160" s="58"/>
    </row>
    <row r="161" spans="2:12" ht="17.25" thickBot="1" x14ac:dyDescent="0.3">
      <c r="B161" s="149" t="s">
        <v>240</v>
      </c>
      <c r="C161" s="150"/>
      <c r="D161" s="150"/>
      <c r="E161" s="150"/>
      <c r="F161" s="150"/>
      <c r="G161" s="150"/>
      <c r="H161" s="150"/>
      <c r="I161" s="150"/>
      <c r="J161" s="150"/>
      <c r="K161" s="151"/>
    </row>
    <row r="162" spans="2:12" ht="17.25" thickBot="1" x14ac:dyDescent="0.3">
      <c r="B162" s="59" t="s">
        <v>241</v>
      </c>
      <c r="C162" s="152" t="s">
        <v>19</v>
      </c>
      <c r="D162" s="153"/>
      <c r="E162" s="153"/>
      <c r="F162" s="153"/>
      <c r="G162" s="60"/>
      <c r="H162" s="60"/>
      <c r="I162" s="60"/>
      <c r="J162" s="60"/>
      <c r="K162" s="61"/>
    </row>
    <row r="163" spans="2:12" ht="132" x14ac:dyDescent="0.25">
      <c r="B163" s="62">
        <v>154</v>
      </c>
      <c r="C163" s="63" t="s">
        <v>242</v>
      </c>
      <c r="D163" s="64" t="s">
        <v>243</v>
      </c>
      <c r="E163" s="65">
        <v>1</v>
      </c>
      <c r="F163" s="66" t="s">
        <v>22</v>
      </c>
      <c r="G163" s="67">
        <v>48500</v>
      </c>
      <c r="H163" s="68">
        <f>E163*G163</f>
        <v>48500</v>
      </c>
      <c r="I163" s="67">
        <v>18</v>
      </c>
      <c r="J163" s="68">
        <f>H163*I163/100</f>
        <v>8730</v>
      </c>
      <c r="K163" s="69">
        <f>H163+J163</f>
        <v>57230</v>
      </c>
      <c r="L163" s="1">
        <v>3</v>
      </c>
    </row>
    <row r="164" spans="2:12" ht="17.25" thickBot="1" x14ac:dyDescent="0.3">
      <c r="B164" s="70">
        <v>155</v>
      </c>
      <c r="C164" s="71" t="s">
        <v>244</v>
      </c>
      <c r="D164" s="47" t="s">
        <v>245</v>
      </c>
      <c r="E164" s="72">
        <v>15</v>
      </c>
      <c r="F164" s="73" t="s">
        <v>22</v>
      </c>
      <c r="G164" s="74">
        <v>4700</v>
      </c>
      <c r="H164" s="75">
        <f>E164*G164</f>
        <v>70500</v>
      </c>
      <c r="I164" s="76">
        <v>18</v>
      </c>
      <c r="J164" s="75">
        <f>H164*I164/100</f>
        <v>12690</v>
      </c>
      <c r="K164" s="77">
        <f>H164+J164</f>
        <v>83190</v>
      </c>
      <c r="L164" s="1">
        <v>20</v>
      </c>
    </row>
    <row r="165" spans="2:12" ht="17.25" thickBot="1" x14ac:dyDescent="0.3">
      <c r="B165" s="59" t="s">
        <v>45</v>
      </c>
      <c r="C165" s="78" t="s">
        <v>46</v>
      </c>
      <c r="D165" s="79"/>
      <c r="E165" s="79"/>
      <c r="F165" s="79"/>
      <c r="G165" s="60"/>
      <c r="H165" s="60"/>
      <c r="I165" s="60"/>
      <c r="J165" s="60"/>
      <c r="K165" s="61"/>
    </row>
    <row r="166" spans="2:12" ht="165" x14ac:dyDescent="0.25">
      <c r="B166" s="80">
        <v>156</v>
      </c>
      <c r="C166" s="63" t="s">
        <v>246</v>
      </c>
      <c r="D166" s="64" t="s">
        <v>247</v>
      </c>
      <c r="E166" s="65">
        <v>2</v>
      </c>
      <c r="F166" s="66" t="s">
        <v>22</v>
      </c>
      <c r="G166" s="67">
        <v>59800</v>
      </c>
      <c r="H166" s="68">
        <f>E166*G166</f>
        <v>119600</v>
      </c>
      <c r="I166" s="67">
        <v>18</v>
      </c>
      <c r="J166" s="68">
        <f t="shared" ref="J166:J168" si="16">H166*I166/100</f>
        <v>21528</v>
      </c>
      <c r="K166" s="69">
        <f t="shared" ref="K166:K168" si="17">H166+J166</f>
        <v>141128</v>
      </c>
      <c r="L166" s="1">
        <v>4</v>
      </c>
    </row>
    <row r="167" spans="2:12" ht="82.5" x14ac:dyDescent="0.25">
      <c r="B167" s="81">
        <v>157</v>
      </c>
      <c r="C167" s="82" t="s">
        <v>248</v>
      </c>
      <c r="D167" s="83" t="s">
        <v>249</v>
      </c>
      <c r="E167" s="84">
        <v>1</v>
      </c>
      <c r="F167" s="85" t="s">
        <v>22</v>
      </c>
      <c r="G167" s="86">
        <v>17900</v>
      </c>
      <c r="H167" s="87">
        <f>E167*G167</f>
        <v>17900</v>
      </c>
      <c r="I167" s="86">
        <v>18</v>
      </c>
      <c r="J167" s="87">
        <f t="shared" si="16"/>
        <v>3222</v>
      </c>
      <c r="K167" s="88">
        <f t="shared" si="17"/>
        <v>21122</v>
      </c>
      <c r="L167" s="1">
        <v>2</v>
      </c>
    </row>
    <row r="168" spans="2:12" ht="50.25" thickBot="1" x14ac:dyDescent="0.3">
      <c r="B168" s="89">
        <v>158</v>
      </c>
      <c r="C168" s="71" t="s">
        <v>250</v>
      </c>
      <c r="D168" s="90" t="s">
        <v>251</v>
      </c>
      <c r="E168" s="72">
        <v>1</v>
      </c>
      <c r="F168" s="73" t="s">
        <v>22</v>
      </c>
      <c r="G168" s="76">
        <v>43700</v>
      </c>
      <c r="H168" s="75">
        <f>E168*G168</f>
        <v>43700</v>
      </c>
      <c r="I168" s="76">
        <v>18</v>
      </c>
      <c r="J168" s="75">
        <f t="shared" si="16"/>
        <v>7866</v>
      </c>
      <c r="K168" s="77">
        <f t="shared" si="17"/>
        <v>51566</v>
      </c>
      <c r="L168" s="1">
        <v>2</v>
      </c>
    </row>
    <row r="169" spans="2:12" ht="17.25" thickBot="1" x14ac:dyDescent="0.3">
      <c r="B169" s="59" t="s">
        <v>232</v>
      </c>
      <c r="C169" s="78" t="s">
        <v>233</v>
      </c>
      <c r="D169" s="79"/>
      <c r="E169" s="79"/>
      <c r="F169" s="79"/>
      <c r="G169" s="60"/>
      <c r="H169" s="60"/>
      <c r="I169" s="60"/>
      <c r="J169" s="60"/>
      <c r="K169" s="61"/>
    </row>
    <row r="170" spans="2:12" ht="33" x14ac:dyDescent="0.25">
      <c r="B170" s="80">
        <v>159</v>
      </c>
      <c r="C170" s="63" t="s">
        <v>252</v>
      </c>
      <c r="D170" s="30" t="s">
        <v>253</v>
      </c>
      <c r="E170" s="65">
        <v>15</v>
      </c>
      <c r="F170" s="66" t="s">
        <v>22</v>
      </c>
      <c r="G170" s="67">
        <v>2780</v>
      </c>
      <c r="H170" s="68">
        <f t="shared" ref="H170:H175" si="18">E170*G170</f>
        <v>41700</v>
      </c>
      <c r="I170" s="67">
        <v>18</v>
      </c>
      <c r="J170" s="91">
        <f t="shared" ref="J170:J175" si="19">H170*I170/100</f>
        <v>7506</v>
      </c>
      <c r="K170" s="69">
        <f t="shared" ref="K170:K175" si="20">H170+J170</f>
        <v>49206</v>
      </c>
      <c r="L170" s="1">
        <v>40</v>
      </c>
    </row>
    <row r="171" spans="2:12" ht="165" x14ac:dyDescent="0.25">
      <c r="B171" s="81">
        <v>160</v>
      </c>
      <c r="C171" s="82" t="s">
        <v>254</v>
      </c>
      <c r="D171" s="92" t="s">
        <v>255</v>
      </c>
      <c r="E171" s="84">
        <v>1</v>
      </c>
      <c r="F171" s="85" t="s">
        <v>22</v>
      </c>
      <c r="G171" s="86">
        <v>97500</v>
      </c>
      <c r="H171" s="87">
        <f t="shared" si="18"/>
        <v>97500</v>
      </c>
      <c r="I171" s="86">
        <v>18</v>
      </c>
      <c r="J171" s="93">
        <f t="shared" si="19"/>
        <v>17550</v>
      </c>
      <c r="K171" s="88">
        <f t="shared" si="20"/>
        <v>115050</v>
      </c>
    </row>
    <row r="172" spans="2:12" ht="49.5" x14ac:dyDescent="0.25">
      <c r="B172" s="81">
        <v>161</v>
      </c>
      <c r="C172" s="82" t="s">
        <v>256</v>
      </c>
      <c r="D172" s="92" t="s">
        <v>257</v>
      </c>
      <c r="E172" s="84">
        <v>3</v>
      </c>
      <c r="F172" s="85" t="s">
        <v>22</v>
      </c>
      <c r="G172" s="86">
        <v>20800</v>
      </c>
      <c r="H172" s="87">
        <f t="shared" si="18"/>
        <v>62400</v>
      </c>
      <c r="I172" s="86">
        <v>18</v>
      </c>
      <c r="J172" s="93">
        <f t="shared" si="19"/>
        <v>11232</v>
      </c>
      <c r="K172" s="88">
        <f t="shared" si="20"/>
        <v>73632</v>
      </c>
      <c r="L172" s="1">
        <v>6</v>
      </c>
    </row>
    <row r="173" spans="2:12" ht="49.5" x14ac:dyDescent="0.25">
      <c r="B173" s="81">
        <v>162</v>
      </c>
      <c r="C173" s="82" t="s">
        <v>258</v>
      </c>
      <c r="D173" s="92" t="s">
        <v>259</v>
      </c>
      <c r="E173" s="84">
        <v>2</v>
      </c>
      <c r="F173" s="85" t="s">
        <v>22</v>
      </c>
      <c r="G173" s="86">
        <v>27500</v>
      </c>
      <c r="H173" s="87">
        <f t="shared" si="18"/>
        <v>55000</v>
      </c>
      <c r="I173" s="86">
        <v>18</v>
      </c>
      <c r="J173" s="93">
        <f t="shared" si="19"/>
        <v>9900</v>
      </c>
      <c r="K173" s="88">
        <f t="shared" si="20"/>
        <v>64900</v>
      </c>
      <c r="L173" s="1">
        <v>3</v>
      </c>
    </row>
    <row r="174" spans="2:12" ht="115.5" x14ac:dyDescent="0.25">
      <c r="B174" s="81">
        <v>163</v>
      </c>
      <c r="C174" s="82" t="s">
        <v>260</v>
      </c>
      <c r="D174" s="92" t="s">
        <v>261</v>
      </c>
      <c r="E174" s="84">
        <v>1</v>
      </c>
      <c r="F174" s="85" t="s">
        <v>22</v>
      </c>
      <c r="G174" s="86">
        <v>12430</v>
      </c>
      <c r="H174" s="87">
        <f t="shared" si="18"/>
        <v>12430</v>
      </c>
      <c r="I174" s="86">
        <v>18</v>
      </c>
      <c r="J174" s="93">
        <f t="shared" si="19"/>
        <v>2237.4</v>
      </c>
      <c r="K174" s="88">
        <f t="shared" si="20"/>
        <v>14667.4</v>
      </c>
    </row>
    <row r="175" spans="2:12" ht="165.75" thickBot="1" x14ac:dyDescent="0.3">
      <c r="B175" s="89">
        <v>164</v>
      </c>
      <c r="C175" s="71" t="s">
        <v>262</v>
      </c>
      <c r="D175" s="94" t="s">
        <v>263</v>
      </c>
      <c r="E175" s="72">
        <v>1</v>
      </c>
      <c r="F175" s="73" t="s">
        <v>22</v>
      </c>
      <c r="G175" s="76">
        <v>21332</v>
      </c>
      <c r="H175" s="75">
        <f t="shared" si="18"/>
        <v>21332</v>
      </c>
      <c r="I175" s="76">
        <v>18</v>
      </c>
      <c r="J175" s="95">
        <f t="shared" si="19"/>
        <v>3839.76</v>
      </c>
      <c r="K175" s="77">
        <f t="shared" si="20"/>
        <v>25171.760000000002</v>
      </c>
    </row>
    <row r="176" spans="2:12" ht="17.25" thickBot="1" x14ac:dyDescent="0.3">
      <c r="B176" s="154"/>
      <c r="C176" s="155"/>
      <c r="D176" s="155"/>
      <c r="E176" s="57"/>
      <c r="F176" s="57"/>
      <c r="G176" s="96"/>
      <c r="H176" s="96"/>
      <c r="I176" s="96"/>
      <c r="J176" s="96"/>
      <c r="K176" s="97"/>
    </row>
    <row r="177" spans="2:13" ht="17.25" thickBot="1" x14ac:dyDescent="0.3">
      <c r="B177" s="149" t="s">
        <v>264</v>
      </c>
      <c r="C177" s="150"/>
      <c r="D177" s="150"/>
      <c r="E177" s="150"/>
      <c r="F177" s="150"/>
      <c r="G177" s="150"/>
      <c r="H177" s="150"/>
      <c r="I177" s="150"/>
      <c r="J177" s="150"/>
      <c r="K177" s="151"/>
    </row>
    <row r="178" spans="2:13" ht="15.6" customHeight="1" thickBot="1" x14ac:dyDescent="0.3">
      <c r="B178" s="59" t="s">
        <v>18</v>
      </c>
      <c r="C178" s="78" t="s">
        <v>46</v>
      </c>
      <c r="D178" s="79"/>
      <c r="E178" s="79"/>
      <c r="F178" s="79"/>
      <c r="G178" s="79"/>
      <c r="H178" s="79"/>
      <c r="I178" s="79"/>
      <c r="J178" s="79"/>
      <c r="K178" s="98"/>
    </row>
    <row r="179" spans="2:13" ht="214.5" x14ac:dyDescent="0.25">
      <c r="B179" s="80">
        <v>165</v>
      </c>
      <c r="C179" s="10" t="s">
        <v>265</v>
      </c>
      <c r="D179" s="99" t="s">
        <v>266</v>
      </c>
      <c r="E179" s="65">
        <v>1</v>
      </c>
      <c r="F179" s="66" t="s">
        <v>267</v>
      </c>
      <c r="G179" s="67">
        <v>22735</v>
      </c>
      <c r="H179" s="87">
        <f>E179*G179</f>
        <v>22735</v>
      </c>
      <c r="I179" s="67">
        <v>18</v>
      </c>
      <c r="J179" s="65">
        <f>H179*I179/100</f>
        <v>4092.3</v>
      </c>
      <c r="K179" s="100">
        <f>H179+J179</f>
        <v>26827.3</v>
      </c>
    </row>
    <row r="180" spans="2:13" ht="82.5" x14ac:dyDescent="0.25">
      <c r="B180" s="81">
        <v>166</v>
      </c>
      <c r="C180" s="15" t="s">
        <v>268</v>
      </c>
      <c r="D180" s="92" t="s">
        <v>269</v>
      </c>
      <c r="E180" s="84">
        <v>1</v>
      </c>
      <c r="F180" s="84" t="s">
        <v>267</v>
      </c>
      <c r="G180" s="86">
        <v>22220</v>
      </c>
      <c r="H180" s="87">
        <f>E180*G180</f>
        <v>22220</v>
      </c>
      <c r="I180" s="86">
        <v>18</v>
      </c>
      <c r="J180" s="84">
        <f>H180*I180/100</f>
        <v>3999.6</v>
      </c>
      <c r="K180" s="101">
        <f>H180+J180</f>
        <v>26219.599999999999</v>
      </c>
    </row>
    <row r="181" spans="2:13" x14ac:dyDescent="0.25">
      <c r="B181" s="81">
        <v>166</v>
      </c>
      <c r="C181" s="15" t="s">
        <v>270</v>
      </c>
      <c r="D181" s="16" t="s">
        <v>271</v>
      </c>
      <c r="E181" s="84">
        <v>2</v>
      </c>
      <c r="F181" s="84" t="s">
        <v>22</v>
      </c>
      <c r="G181" s="86">
        <v>2340</v>
      </c>
      <c r="H181" s="87">
        <f>E181*G181</f>
        <v>4680</v>
      </c>
      <c r="I181" s="86">
        <v>18</v>
      </c>
      <c r="J181" s="84">
        <f>H181*I181/100</f>
        <v>842.4</v>
      </c>
      <c r="K181" s="101">
        <f>H181+J181</f>
        <v>5522.4</v>
      </c>
    </row>
    <row r="182" spans="2:13" ht="17.25" thickBot="1" x14ac:dyDescent="0.3">
      <c r="B182" s="102">
        <v>167</v>
      </c>
      <c r="C182" s="21" t="s">
        <v>272</v>
      </c>
      <c r="D182" s="103" t="s">
        <v>273</v>
      </c>
      <c r="E182" s="104">
        <v>3</v>
      </c>
      <c r="F182" s="104" t="s">
        <v>22</v>
      </c>
      <c r="G182" s="105">
        <v>2134</v>
      </c>
      <c r="H182" s="106">
        <f>E182*G182</f>
        <v>6402</v>
      </c>
      <c r="I182" s="105">
        <v>18</v>
      </c>
      <c r="J182" s="104">
        <f>H182*I182/100</f>
        <v>1152.3599999999999</v>
      </c>
      <c r="K182" s="107">
        <f>H182+J182</f>
        <v>7554.36</v>
      </c>
      <c r="L182" s="1">
        <f>H182/5</f>
        <v>1280.4000000000001</v>
      </c>
      <c r="M182" s="1">
        <f>H182-L182</f>
        <v>5121.6000000000004</v>
      </c>
    </row>
    <row r="183" spans="2:13" ht="17.25" thickBot="1" x14ac:dyDescent="0.3">
      <c r="B183" s="108" t="s">
        <v>45</v>
      </c>
      <c r="C183" s="25" t="s">
        <v>233</v>
      </c>
      <c r="D183" s="7"/>
      <c r="E183" s="7"/>
      <c r="F183" s="7"/>
      <c r="G183" s="7"/>
      <c r="H183" s="7"/>
      <c r="I183" s="7"/>
      <c r="J183" s="7"/>
      <c r="K183" s="8"/>
    </row>
    <row r="184" spans="2:13" ht="82.5" x14ac:dyDescent="0.25">
      <c r="B184" s="80">
        <v>168</v>
      </c>
      <c r="C184" s="10" t="s">
        <v>274</v>
      </c>
      <c r="D184" s="64" t="s">
        <v>285</v>
      </c>
      <c r="E184" s="65">
        <v>1</v>
      </c>
      <c r="F184" s="65" t="s">
        <v>267</v>
      </c>
      <c r="G184" s="67">
        <v>15565</v>
      </c>
      <c r="H184" s="68">
        <f>E184*G184</f>
        <v>15565</v>
      </c>
      <c r="I184" s="67">
        <v>18</v>
      </c>
      <c r="J184" s="65">
        <f>H184*I184/100</f>
        <v>2801.7</v>
      </c>
      <c r="K184" s="100">
        <f>H184+J184</f>
        <v>18366.7</v>
      </c>
    </row>
    <row r="185" spans="2:13" ht="214.5" x14ac:dyDescent="0.25">
      <c r="B185" s="81">
        <v>169</v>
      </c>
      <c r="C185" s="15" t="s">
        <v>275</v>
      </c>
      <c r="D185" s="83" t="s">
        <v>286</v>
      </c>
      <c r="E185" s="84">
        <v>1</v>
      </c>
      <c r="F185" s="84" t="s">
        <v>267</v>
      </c>
      <c r="G185" s="86">
        <v>22755</v>
      </c>
      <c r="H185" s="87">
        <f>E185*G185</f>
        <v>22755</v>
      </c>
      <c r="I185" s="86">
        <v>18</v>
      </c>
      <c r="J185" s="84">
        <f>H185*I185/100</f>
        <v>4095.9</v>
      </c>
      <c r="K185" s="101">
        <f>H185+J185</f>
        <v>26850.9</v>
      </c>
    </row>
    <row r="186" spans="2:13" ht="33.75" thickBot="1" x14ac:dyDescent="0.3">
      <c r="B186" s="89">
        <v>170</v>
      </c>
      <c r="C186" s="47" t="s">
        <v>276</v>
      </c>
      <c r="D186" s="90" t="s">
        <v>277</v>
      </c>
      <c r="E186" s="72">
        <v>6</v>
      </c>
      <c r="F186" s="72" t="s">
        <v>22</v>
      </c>
      <c r="G186" s="76">
        <v>770</v>
      </c>
      <c r="H186" s="75">
        <f>E186*G186</f>
        <v>4620</v>
      </c>
      <c r="I186" s="76">
        <v>18</v>
      </c>
      <c r="J186" s="72">
        <f>H186*I186/100</f>
        <v>831.6</v>
      </c>
      <c r="K186" s="109">
        <f>H186+J186</f>
        <v>5451.6</v>
      </c>
    </row>
    <row r="187" spans="2:13" x14ac:dyDescent="0.25">
      <c r="H187" s="110"/>
    </row>
  </sheetData>
  <mergeCells count="5">
    <mergeCell ref="B3:K3"/>
    <mergeCell ref="B161:K161"/>
    <mergeCell ref="C162:F162"/>
    <mergeCell ref="B176:D176"/>
    <mergeCell ref="B177:K17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2"/>
  <sheetViews>
    <sheetView workbookViewId="0">
      <selection activeCell="D22" sqref="D22"/>
    </sheetView>
  </sheetViews>
  <sheetFormatPr defaultRowHeight="15" x14ac:dyDescent="0.25"/>
  <cols>
    <col min="2" max="2" width="24.85546875" bestFit="1" customWidth="1"/>
    <col min="3" max="3" width="28.28515625" bestFit="1" customWidth="1"/>
    <col min="4" max="4" width="19.140625" customWidth="1"/>
    <col min="5" max="5" width="17" customWidth="1"/>
    <col min="6" max="6" width="18.85546875" customWidth="1"/>
  </cols>
  <sheetData>
    <row r="1" spans="2:6" ht="15.75" thickBot="1" x14ac:dyDescent="0.3"/>
    <row r="2" spans="2:6" ht="33.75" thickBot="1" x14ac:dyDescent="0.3">
      <c r="B2" s="111" t="s">
        <v>280</v>
      </c>
      <c r="C2" s="112" t="s">
        <v>282</v>
      </c>
      <c r="D2" s="112" t="s">
        <v>281</v>
      </c>
      <c r="E2" s="112" t="s">
        <v>283</v>
      </c>
      <c r="F2" s="113" t="s">
        <v>284</v>
      </c>
    </row>
    <row r="3" spans="2:6" ht="33.75" thickBot="1" x14ac:dyDescent="0.3">
      <c r="B3" s="114" t="s">
        <v>279</v>
      </c>
      <c r="C3" s="115" t="s">
        <v>306</v>
      </c>
      <c r="D3" s="116">
        <v>45000</v>
      </c>
      <c r="E3" s="117">
        <f>D3*18%</f>
        <v>8100</v>
      </c>
      <c r="F3" s="118">
        <f>D3+E3</f>
        <v>53100</v>
      </c>
    </row>
    <row r="5" spans="2:6" ht="15.75" thickBot="1" x14ac:dyDescent="0.3"/>
    <row r="6" spans="2:6" ht="17.25" thickBot="1" x14ac:dyDescent="0.3">
      <c r="B6" s="160" t="s">
        <v>304</v>
      </c>
      <c r="C6" s="161"/>
      <c r="D6" s="161"/>
      <c r="E6" s="162"/>
    </row>
    <row r="7" spans="2:6" ht="16.5" x14ac:dyDescent="0.25">
      <c r="B7" s="163" t="s">
        <v>294</v>
      </c>
      <c r="C7" s="164"/>
      <c r="D7" s="125">
        <v>5000</v>
      </c>
      <c r="E7" s="126">
        <v>5000</v>
      </c>
    </row>
    <row r="8" spans="2:6" ht="16.5" x14ac:dyDescent="0.25">
      <c r="B8" s="165" t="s">
        <v>295</v>
      </c>
      <c r="C8" s="166"/>
      <c r="D8" s="127" t="s">
        <v>299</v>
      </c>
      <c r="E8" s="128">
        <v>3000</v>
      </c>
    </row>
    <row r="9" spans="2:6" ht="31.5" customHeight="1" x14ac:dyDescent="0.25">
      <c r="B9" s="165" t="s">
        <v>296</v>
      </c>
      <c r="C9" s="166"/>
      <c r="D9" s="127">
        <v>3000</v>
      </c>
      <c r="E9" s="128">
        <v>3000</v>
      </c>
    </row>
    <row r="10" spans="2:6" ht="32.25" customHeight="1" x14ac:dyDescent="0.25">
      <c r="B10" s="165" t="s">
        <v>297</v>
      </c>
      <c r="C10" s="166"/>
      <c r="D10" s="127">
        <v>2000</v>
      </c>
      <c r="E10" s="128">
        <v>2000</v>
      </c>
    </row>
    <row r="11" spans="2:6" ht="17.25" thickBot="1" x14ac:dyDescent="0.3">
      <c r="B11" s="156" t="s">
        <v>298</v>
      </c>
      <c r="C11" s="157"/>
      <c r="D11" s="129">
        <v>2000</v>
      </c>
      <c r="E11" s="130">
        <v>2000</v>
      </c>
    </row>
    <row r="12" spans="2:6" ht="17.25" thickBot="1" x14ac:dyDescent="0.3">
      <c r="B12" s="158" t="s">
        <v>300</v>
      </c>
      <c r="C12" s="159"/>
      <c r="D12" s="159"/>
      <c r="E12" s="131">
        <f>SUM(E7:E11)</f>
        <v>15000</v>
      </c>
    </row>
  </sheetData>
  <mergeCells count="7">
    <mergeCell ref="B11:C11"/>
    <mergeCell ref="B12:D12"/>
    <mergeCell ref="B6:E6"/>
    <mergeCell ref="B7:C7"/>
    <mergeCell ref="B8:C8"/>
    <mergeCell ref="B9:C9"/>
    <mergeCell ref="B10:C1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
  <sheetViews>
    <sheetView workbookViewId="0">
      <selection activeCell="B5" sqref="B5:F5"/>
    </sheetView>
  </sheetViews>
  <sheetFormatPr defaultRowHeight="15" x14ac:dyDescent="0.25"/>
  <cols>
    <col min="2" max="2" width="32.5703125" bestFit="1" customWidth="1"/>
    <col min="3" max="3" width="10.140625" bestFit="1" customWidth="1"/>
    <col min="4" max="4" width="9.140625" bestFit="1" customWidth="1"/>
    <col min="5" max="5" width="6.7109375" bestFit="1" customWidth="1"/>
    <col min="6" max="6" width="17.42578125" customWidth="1"/>
  </cols>
  <sheetData>
    <row r="1" spans="2:6" ht="15.75" thickBot="1" x14ac:dyDescent="0.3"/>
    <row r="2" spans="2:6" ht="33.75" thickBot="1" x14ac:dyDescent="0.3">
      <c r="B2" s="119" t="s">
        <v>289</v>
      </c>
      <c r="C2" s="120" t="s">
        <v>290</v>
      </c>
      <c r="D2" s="120" t="s">
        <v>291</v>
      </c>
      <c r="E2" s="120" t="s">
        <v>283</v>
      </c>
      <c r="F2" s="4" t="s">
        <v>292</v>
      </c>
    </row>
    <row r="3" spans="2:6" ht="17.25" thickBot="1" x14ac:dyDescent="0.3">
      <c r="B3" s="121" t="s">
        <v>287</v>
      </c>
      <c r="C3" s="122" t="s">
        <v>288</v>
      </c>
      <c r="D3" s="123">
        <v>100000</v>
      </c>
      <c r="E3" s="123">
        <f>D3*18%</f>
        <v>18000</v>
      </c>
      <c r="F3" s="124">
        <f>D3+E3</f>
        <v>118000</v>
      </c>
    </row>
    <row r="4" spans="2:6" ht="17.25" thickBot="1" x14ac:dyDescent="0.3">
      <c r="B4" s="1"/>
      <c r="C4" s="1"/>
      <c r="D4" s="1"/>
      <c r="E4" s="1"/>
      <c r="F4" s="1"/>
    </row>
    <row r="5" spans="2:6" ht="84.75" customHeight="1" thickBot="1" x14ac:dyDescent="0.3">
      <c r="B5" s="167" t="s">
        <v>301</v>
      </c>
      <c r="C5" s="168"/>
      <c r="D5" s="168"/>
      <c r="E5" s="168"/>
      <c r="F5" s="169"/>
    </row>
    <row r="6" spans="2:6" ht="17.25" thickBot="1" x14ac:dyDescent="0.3">
      <c r="B6" s="1"/>
      <c r="C6" s="1"/>
      <c r="D6" s="1"/>
      <c r="E6" s="1"/>
      <c r="F6" s="1"/>
    </row>
    <row r="7" spans="2:6" ht="34.5" customHeight="1" thickBot="1" x14ac:dyDescent="0.3">
      <c r="B7" s="167" t="s">
        <v>293</v>
      </c>
      <c r="C7" s="168"/>
      <c r="D7" s="168"/>
      <c r="E7" s="168"/>
      <c r="F7" s="169"/>
    </row>
  </sheetData>
  <mergeCells count="2">
    <mergeCell ref="B5:F5"/>
    <mergeCell ref="B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Summary</vt:lpstr>
      <vt:lpstr>Cost Break-up</vt:lpstr>
      <vt:lpstr>Teachers Training</vt:lpstr>
      <vt:lpstr>AMC Cost Break-up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Pankaj Pareek</dc:creator>
  <cp:lastModifiedBy>User</cp:lastModifiedBy>
  <dcterms:created xsi:type="dcterms:W3CDTF">2023-01-05T06:42:41Z</dcterms:created>
  <dcterms:modified xsi:type="dcterms:W3CDTF">2023-10-13T13:05:12Z</dcterms:modified>
</cp:coreProperties>
</file>