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jpeg" ContentType="image/jpeg"/>
  <Default Extension="png" ContentType="image/png"/>
  <Default Extension="tiff" ContentType="image/tiff"/>
  <Default Extension="gif" ContentType="image/gif"/>
  <Default Extension="bin" ContentType="application/vnd.openxmlformats-officedocument.oleObject"/>
  <Default Extension="wmf" ContentType="image/x-wmf"/>
  <Default Extension="emf" ContentType="image/x-emf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15="http://schemas.microsoft.com/office/spreadsheetml/2010/11/main" xmlns:xm="http://schemas.microsoft.com/office/excel/2006/main">
  <workbookPr/>
  <bookViews>
    <workbookView activeTab="0"/>
  </bookViews>
  <sheets>
    <sheet state="visible" name="Sheet 1" sheetId="1" r:id="rId4"/>
  </sheets>
  <definedNames/>
  <calcPr/>
</workbook>
</file>

<file path=xl/sharedStrings.xml><?xml version="1.0" encoding="utf-8"?>
<sst xmlns="http://schemas.openxmlformats.org/spreadsheetml/2006/main" count="53" uniqueCount="27">
  <si>
    <t>The budget is for 4 school for 4 MSC for 1 Year</t>
  </si>
  <si>
    <t>SR.NO</t>
  </si>
  <si>
    <t>ITEM</t>
  </si>
  <si>
    <t>DESCRIPTION</t>
  </si>
  <si>
    <t>COST</t>
  </si>
  <si>
    <t>NOS OF SCHOOLS</t>
  </si>
  <si>
    <t>TOTAL</t>
  </si>
  <si>
    <t>MINI SCIENCE CENTRE</t>
  </si>
  <si>
    <t>80 MODELS + 80 USERS PLACARD+ 37 COLOURFUL BACKGROUNDS + 1 SAFETY PLACARD + 1 TEACHERS MANUAL+ 1 GATE BANNER INCLUDES INSTALLATION &amp; DELIVERY</t>
  </si>
  <si>
    <t>TAXES @ 18%</t>
  </si>
  <si>
    <t>TRAINING OF TEACHERS (TTP)</t>
  </si>
  <si>
    <t>TEACHERS TRAINING PROGRAMME -2 (FRESHER TEACHERS TRAINING PROGRAMME - FTTP &amp; REFRESHERS TEACHERS TRAINING PROGRAMME - RTTP)</t>
  </si>
  <si>
    <t>TAXES @18%</t>
  </si>
  <si>
    <t>MONITORING &amp; EVALUATION</t>
  </si>
  <si>
    <t>TOTAL - 2 VISITS IN INDIVIDUAL SCHOOLS TO CONDUCT BASELINE &amp; ENDLINE SURVEY</t>
  </si>
  <si>
    <t>ANNUAL MAINTENANCE CONTRACT</t>
  </si>
  <si>
    <t>CLEANING SERVICING &amp; IF REPLACEMENT (if any)</t>
  </si>
  <si>
    <t>TAXES @ 18% ( cost applicable from second year)</t>
  </si>
  <si>
    <t>INFRASTRUCTURE</t>
  </si>
  <si>
    <t>SET UP OF PLATFORMS &amp; ELECTRIC CONNECTIONS</t>
  </si>
  <si>
    <t>TOTAL (1+2+3+5)</t>
  </si>
  <si>
    <t>NET COST FOR PER SCHOOLS (1+2+3+5)</t>
  </si>
  <si>
    <t>GST@18%</t>
  </si>
  <si>
    <t>TOTAL COST INCLUDING GST</t>
  </si>
  <si>
    <t>Admin Cost @5%</t>
  </si>
  <si>
    <t>GRAND TOTAL</t>
  </si>
  <si>
    <t xml:space="preserve">GRAND TOTAL 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</si>
</sst>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dr="http://schemas.openxmlformats.org/drawingml/2006/spreadsheetDrawing" mc:Ignorable="x14ac">
  <numFmts count="8">
    <numFmt numFmtId="5" formatCode="&quot;$&quot;#,##0_);(&quot;$&quot;#,##0)"/>
    <numFmt numFmtId="6" formatCode="&quot;$&quot;#,##0_);[Red](&quot;$&quot;#,##0)"/>
    <numFmt numFmtId="7" formatCode="&quot;$&quot;#,##0.00_);(&quot;$&quot;#,##0.00)"/>
    <numFmt numFmtId="8" formatCode="&quot;$&quot;#,##0.00_);[Red](&quot;$&quot;#,##0.00)"/>
    <numFmt numFmtId="41" formatCode="_(* #,##0_);_(* (#,##0);_(* &quot;-&quot;_);_(@_)"/>
    <numFmt numFmtId="42" formatCode="_(&quot;$&quot;* #,##0_);_(&quot;$&quot;* (#,##0);_(&quot;$&quot;* &quot;-&quot;_);_(@_)"/>
    <numFmt numFmtId="43" formatCode="_(* #,##0.00_);_(* (#,##0.00);_(* &quot;-&quot;??_);_(@_)"/>
    <numFmt numFmtId="44" formatCode="_(&quot;$&quot;* #,##0.00_);_(&quot;$&quot;* (#,##0.00);_(&quot;$&quot;* &quot;-&quot;??_);_(@_)"/>
  </numFmts>
  <fonts count="6">
    <font>
      <name val="Arial"/>
      <color rgb="FF000000"/>
      <sz val="10"/>
      <scheme val="minor"/>
    </font>
    <font>
      <name val="Calibri"/>
      <color rgb="FF000000"/>
      <sz val="11"/>
    </font>
    <font>
      <name val="Calibri"/>
      <color rgb="FF000000"/>
      <sz val="12"/>
    </font>
    <font>
      <name val="Calibri"/>
      <b/>
      <color rgb="FF0000FF"/>
      <sz val="11"/>
      <u val="single"/>
    </font>
    <font>
      <name val="Calibri"/>
      <b/>
      <color rgb="FF000000"/>
      <sz val="11"/>
    </font>
    <font>
      <name val="Calibri"/>
      <b/>
      <color rgb="FF0000FF"/>
      <sz val="11"/>
      <u val="single"/>
    </font>
  </fonts>
  <fills count="7">
    <fill>
      <patternFill patternType="none"/>
    </fill>
    <fill>
      <patternFill patternType="lightGray"/>
    </fill>
    <fill>
      <patternFill patternType="solid">
        <fgColor rgb="FFB4C6E7"/>
        <bgColor rgb="FFB4C6E7"/>
      </patternFill>
    </fill>
    <fill>
      <patternFill patternType="solid">
        <fgColor rgb="FFD9D9D9"/>
        <bgColor rgb="FFD9D9D9"/>
      </patternFill>
    </fill>
    <fill>
      <patternFill patternType="solid">
        <fgColor rgb="FFFFE599"/>
        <bgColor rgb="FFFFE599"/>
      </patternFill>
    </fill>
    <fill>
      <patternFill patternType="solid">
        <fgColor rgb="FFCCCCCC"/>
        <bgColor rgb="FFCCCCCC"/>
      </patternFill>
    </fill>
    <fill>
      <patternFill patternType="solid">
        <fgColor rgb="FF93C47D"/>
        <bgColor rgb="FF93C47D"/>
      </patternFill>
    </fill>
  </fills>
  <borders count="1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 xfId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1" fillId="0" borderId="7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1" fillId="3" borderId="8" xfId="0" applyFont="1" applyFill="1" applyBorder="1" applyAlignment="1">
      <alignment vertical="center"/>
    </xf>
    <xf numFmtId="0" fontId="2" fillId="0" borderId="9" xfId="0" applyFont="1" applyBorder="1"/>
    <xf numFmtId="0" fontId="4" fillId="4" borderId="8" xfId="0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3" fontId="1" fillId="5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3" fontId="4" fillId="4" borderId="7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3" fontId="4" fillId="6" borderId="11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3" fontId="1" fillId="0" borderId="11" xfId="0" applyNumberFormat="1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3" fontId="4" fillId="6" borderId="11" xfId="0" applyNumberFormat="1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3" fontId="1" fillId="5" borderId="11" xfId="0" applyNumberFormat="1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" fontId="1" fillId="0" borderId="0" xfId="0" applyNumberFormat="1" applyFont="1"/>
    <xf numFmtId="3" fontId="1" fillId="0" borderId="0" xfId="0" applyNumberFormat="1" applyFont="1"/>
    <xf numFmtId="3" fontId="1" fillId="0" borderId="0" xfId="0" applyNumberFormat="1" applyFont="1"/>
  </cellXfs>
  <cellStyles count="1">
    <cellStyle name="Normal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theme" Target="theme/theme1.xml" TargetMode="Internal"/><Relationship Id="rId2" Type="http://schemas.openxmlformats.org/officeDocument/2006/relationships/styles" Target="styles.xml" TargetMode="Internal"/><Relationship Id="rId3" Type="http://schemas.openxmlformats.org/officeDocument/2006/relationships/sharedStrings" Target="sharedStrings.xml" TargetMode="Internal"/><Relationship Id="rId4" Type="http://schemas.openxmlformats.org/officeDocument/2006/relationships/worksheet" Target="worksheets/sheet1.xml" TargetMode="Interna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://sr.no" TargetMode="External"/><Relationship Id="rId2" Type="http://schemas.openxmlformats.org/officeDocument/2006/relationships/hyperlink" Target="http://sr.no" TargetMode="External"/><Relationship Id="rId3" Type="http://schemas.openxmlformats.org/officeDocument/2006/relationships/drawing" Target="../drawings/drawing1.xml" TargetMode="Internal"/></Relationships>
</file>

<file path=xl/worksheets/sheet1.xml><?xml version="1.0" encoding="utf-8"?>
<worksheet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15="http://schemas.microsoft.com/office/spreadsheetml/2010/11/main" xmlns:xm="http://schemas.microsoft.com/office/excel/2006/main" mc:Ignorable="x14ac">
  <sheetPr>
    <outlinePr summaryBelow="0" summaryRight="0"/>
  </sheetPr>
  <sheetViews>
    <sheetView workbookViewId="0">
      <selection pane="topLeft" activeCell="A1" sqref="A1"/>
    </sheetView>
  </sheetViews>
  <sheetFormatPr baseColWidth="8" defaultColWidth="12.63" defaultRowHeight="15"/>
  <cols>
    <col min="1" max="1" width="10.5" customWidth="1"/>
    <col min="2" max="2" width="7.88" customWidth="1"/>
    <col min="3" max="3" width="12.63" customWidth="1"/>
    <col min="4" max="4" width="39.07" customWidth="1"/>
    <col min="5" max="5" width="10.13" customWidth="1"/>
    <col min="6" max="6" width="14.38" customWidth="1"/>
    <col min="7" max="7" width="11.13" customWidth="1"/>
    <col min="9" max="9" width="12.13" customWidth="1"/>
    <col min="10" max="10" width="8" customWidth="1"/>
    <col min="11" max="11" width="11.75" customWidth="1"/>
    <col min="12" max="12" width="25.38" customWidth="1"/>
    <col min="13" max="13" width="10.5" customWidth="1"/>
    <col min="14" max="14" width="14.5" customWidth="1"/>
    <col min="15" max="15" width="11.5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>
      <c r="A2" s="1"/>
      <c r="B2" s="2" t="s">
        <v>0</v>
      </c>
      <c r="C2" s="3"/>
      <c r="D2" s="3"/>
      <c r="E2" s="3"/>
      <c r="F2" s="3"/>
      <c r="G2" s="4"/>
      <c r="H2" s="1"/>
      <c r="I2" s="1"/>
      <c r="P2" s="1"/>
      <c r="Q2" s="1"/>
      <c r="R2" s="1"/>
      <c r="S2" s="1"/>
      <c r="T2" s="1"/>
      <c r="U2" s="1"/>
      <c r="V2" s="1"/>
      <c r="W2" s="1"/>
      <c r="X2" s="1"/>
    </row>
    <row r="3">
      <c r="A3" s="1"/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1"/>
      <c r="I3" s="1"/>
      <c r="P3" s="1"/>
      <c r="Q3" s="1"/>
      <c r="R3" s="1"/>
      <c r="S3" s="1"/>
      <c r="T3" s="1"/>
      <c r="U3" s="1"/>
      <c r="V3" s="1"/>
      <c r="W3" s="1"/>
      <c r="X3" s="1"/>
    </row>
    <row r="4">
      <c r="A4" s="1"/>
      <c r="B4" s="7">
        <v>1</v>
      </c>
      <c r="C4" s="8" t="s">
        <v>7</v>
      </c>
      <c r="D4" s="9" t="s">
        <v>8</v>
      </c>
      <c r="E4" s="10">
        <v>331949</v>
      </c>
      <c r="F4" s="11">
        <v>4</v>
      </c>
      <c r="G4" s="10">
        <f>E4*F4</f>
        <v>1327796</v>
      </c>
      <c r="H4" s="1"/>
      <c r="I4" s="1"/>
      <c r="P4" s="1"/>
      <c r="Q4" s="1"/>
      <c r="R4" s="1"/>
      <c r="S4" s="1"/>
      <c r="T4" s="1"/>
      <c r="U4" s="1"/>
      <c r="V4" s="1"/>
      <c r="W4" s="1"/>
      <c r="X4" s="1"/>
    </row>
    <row r="5">
      <c r="A5" s="1"/>
      <c r="B5" s="12"/>
      <c r="C5" s="13"/>
      <c r="D5" s="9" t="s">
        <v>9</v>
      </c>
      <c r="E5" s="9">
        <f>E4*18/100</f>
        <v>59750.82</v>
      </c>
      <c r="F5" s="14">
        <v>4</v>
      </c>
      <c r="G5" s="9">
        <f>E5*F5</f>
        <v>239003.28</v>
      </c>
      <c r="H5" s="1"/>
      <c r="I5" s="1"/>
      <c r="P5" s="1"/>
      <c r="Q5" s="1"/>
      <c r="R5" s="1"/>
      <c r="S5" s="1"/>
      <c r="T5" s="1"/>
      <c r="U5" s="1"/>
      <c r="V5" s="1"/>
      <c r="W5" s="1"/>
      <c r="X5" s="1"/>
    </row>
    <row r="6">
      <c r="A6" s="1"/>
      <c r="B6" s="15"/>
      <c r="C6" s="16"/>
      <c r="D6" s="9" t="s">
        <v>6</v>
      </c>
      <c r="E6" s="10">
        <f>sum(E4:E5)</f>
        <v>391699.82</v>
      </c>
      <c r="F6" s="16"/>
      <c r="G6" s="10">
        <f>sum(G4:G5)</f>
        <v>1566799.28</v>
      </c>
      <c r="H6" s="1"/>
      <c r="I6" s="1"/>
      <c r="P6" s="1"/>
      <c r="Q6" s="1"/>
      <c r="R6" s="1"/>
      <c r="S6" s="1"/>
      <c r="T6" s="1"/>
      <c r="U6" s="1"/>
      <c r="V6" s="1"/>
      <c r="W6" s="1"/>
      <c r="X6" s="1"/>
    </row>
    <row r="7">
      <c r="A7" s="1"/>
      <c r="B7" s="17"/>
      <c r="C7" s="18"/>
      <c r="D7" s="18"/>
      <c r="E7" s="18"/>
      <c r="F7" s="18"/>
      <c r="G7" s="16"/>
      <c r="H7" s="1"/>
      <c r="I7" s="1"/>
      <c r="P7" s="1"/>
      <c r="Q7" s="1"/>
      <c r="R7" s="1"/>
      <c r="S7" s="1"/>
      <c r="T7" s="1"/>
      <c r="U7" s="1"/>
      <c r="V7" s="1"/>
      <c r="W7" s="1"/>
      <c r="X7" s="1"/>
    </row>
    <row r="8">
      <c r="A8" s="1"/>
      <c r="B8" s="7">
        <v>2</v>
      </c>
      <c r="C8" s="8" t="s">
        <v>10</v>
      </c>
      <c r="D8" s="9" t="s">
        <v>11</v>
      </c>
      <c r="E8" s="10">
        <v>40000</v>
      </c>
      <c r="F8" s="11">
        <v>4</v>
      </c>
      <c r="G8" s="10">
        <f>E8*F8</f>
        <v>160000</v>
      </c>
      <c r="H8" s="1"/>
      <c r="I8" s="1"/>
      <c r="P8" s="1"/>
      <c r="Q8" s="1"/>
      <c r="R8" s="1"/>
      <c r="S8" s="1"/>
      <c r="T8" s="1"/>
      <c r="U8" s="1"/>
      <c r="V8" s="1"/>
      <c r="W8" s="1"/>
      <c r="X8" s="1"/>
    </row>
    <row r="9">
      <c r="A9" s="1"/>
      <c r="B9" s="12"/>
      <c r="C9" s="13"/>
      <c r="D9" s="9" t="s">
        <v>12</v>
      </c>
      <c r="E9" s="9">
        <f>E8*18/100</f>
        <v>7200</v>
      </c>
      <c r="F9" s="14">
        <v>4</v>
      </c>
      <c r="G9" s="9">
        <f>E9*F9</f>
        <v>28800</v>
      </c>
      <c r="H9" s="1"/>
      <c r="I9" s="1"/>
      <c r="P9" s="1"/>
      <c r="Q9" s="1"/>
      <c r="R9" s="1"/>
      <c r="S9" s="1"/>
      <c r="T9" s="1"/>
      <c r="U9" s="1"/>
      <c r="V9" s="1"/>
      <c r="W9" s="1"/>
      <c r="X9" s="1"/>
    </row>
    <row r="10">
      <c r="A10" s="1"/>
      <c r="B10" s="15"/>
      <c r="C10" s="16"/>
      <c r="D10" s="9" t="s">
        <v>6</v>
      </c>
      <c r="E10" s="10">
        <f>sum(E8:E9)</f>
        <v>47200</v>
      </c>
      <c r="F10" s="16"/>
      <c r="G10" s="10">
        <f>sum(G8:G9)</f>
        <v>188800</v>
      </c>
      <c r="H10" s="1"/>
      <c r="I10" s="1"/>
      <c r="P10" s="1"/>
      <c r="Q10" s="1"/>
      <c r="R10" s="1"/>
      <c r="S10" s="1"/>
      <c r="T10" s="1"/>
      <c r="U10" s="1"/>
      <c r="V10" s="1"/>
      <c r="W10" s="1"/>
      <c r="X10" s="1"/>
    </row>
    <row r="11">
      <c r="A11" s="1"/>
      <c r="B11" s="17"/>
      <c r="C11" s="18"/>
      <c r="D11" s="18"/>
      <c r="E11" s="18"/>
      <c r="F11" s="18"/>
      <c r="G11" s="16"/>
      <c r="H11" s="1"/>
      <c r="I11" s="1"/>
      <c r="P11" s="1"/>
      <c r="Q11" s="1"/>
      <c r="R11" s="1"/>
      <c r="S11" s="1"/>
      <c r="T11" s="1"/>
      <c r="U11" s="1"/>
      <c r="V11" s="1"/>
      <c r="W11" s="1"/>
      <c r="X11" s="1"/>
    </row>
    <row r="12">
      <c r="A12" s="1"/>
      <c r="B12" s="7">
        <v>3</v>
      </c>
      <c r="C12" s="8" t="s">
        <v>13</v>
      </c>
      <c r="D12" s="9" t="s">
        <v>14</v>
      </c>
      <c r="E12" s="10">
        <v>40000</v>
      </c>
      <c r="F12" s="11">
        <v>4</v>
      </c>
      <c r="G12" s="10">
        <f>E12*F12</f>
        <v>160000</v>
      </c>
      <c r="H12" s="1"/>
      <c r="I12" s="1"/>
      <c r="P12" s="1"/>
      <c r="Q12" s="1"/>
      <c r="R12" s="1"/>
      <c r="S12" s="1"/>
      <c r="T12" s="1"/>
      <c r="U12" s="1"/>
      <c r="V12" s="1"/>
      <c r="W12" s="1"/>
      <c r="X12" s="1"/>
    </row>
    <row r="13">
      <c r="A13" s="1"/>
      <c r="B13" s="12"/>
      <c r="C13" s="13"/>
      <c r="D13" s="9" t="s">
        <v>9</v>
      </c>
      <c r="E13" s="9">
        <f>E12*18/100</f>
        <v>7200</v>
      </c>
      <c r="F13" s="14">
        <v>4</v>
      </c>
      <c r="G13" s="9">
        <f>E13*F13</f>
        <v>28800</v>
      </c>
      <c r="H13" s="1"/>
      <c r="I13" s="1"/>
      <c r="P13" s="1"/>
      <c r="Q13" s="1"/>
      <c r="R13" s="1"/>
      <c r="S13" s="1"/>
      <c r="T13" s="1"/>
      <c r="U13" s="1"/>
      <c r="V13" s="1"/>
      <c r="W13" s="1"/>
      <c r="X13" s="1"/>
    </row>
    <row r="14">
      <c r="A14" s="1"/>
      <c r="B14" s="15"/>
      <c r="C14" s="16"/>
      <c r="D14" s="9" t="s">
        <v>6</v>
      </c>
      <c r="E14" s="10">
        <f>sum(E12:E13)</f>
        <v>47200</v>
      </c>
      <c r="F14" s="16"/>
      <c r="G14" s="10">
        <f>sum(G12:G13)</f>
        <v>188800</v>
      </c>
      <c r="H14" s="1"/>
      <c r="I14" s="1"/>
      <c r="P14" s="1"/>
      <c r="Q14" s="1"/>
      <c r="R14" s="1"/>
      <c r="S14" s="1"/>
      <c r="T14" s="1"/>
      <c r="U14" s="1"/>
      <c r="V14" s="1"/>
      <c r="W14" s="1"/>
      <c r="X14" s="1"/>
    </row>
    <row r="15">
      <c r="A15" s="1"/>
      <c r="B15" s="17"/>
      <c r="C15" s="18"/>
      <c r="D15" s="18"/>
      <c r="E15" s="18"/>
      <c r="F15" s="18"/>
      <c r="G15" s="16"/>
      <c r="H15" s="1"/>
      <c r="I15" s="1"/>
      <c r="P15" s="1"/>
      <c r="Q15" s="1"/>
      <c r="R15" s="1"/>
      <c r="S15" s="1"/>
      <c r="T15" s="1"/>
      <c r="U15" s="1"/>
      <c r="V15" s="1"/>
      <c r="W15" s="1"/>
      <c r="X15" s="1"/>
    </row>
    <row r="16">
      <c r="A16" s="1"/>
      <c r="B16" s="7">
        <v>4</v>
      </c>
      <c r="C16" s="8" t="s">
        <v>15</v>
      </c>
      <c r="D16" s="9" t="s">
        <v>16</v>
      </c>
      <c r="E16" s="10">
        <v>40000</v>
      </c>
      <c r="F16" s="11">
        <v>4</v>
      </c>
      <c r="G16" s="10">
        <f>E16*F16</f>
        <v>160000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>
      <c r="A17" s="1"/>
      <c r="B17" s="12"/>
      <c r="C17" s="13"/>
      <c r="D17" s="9" t="s">
        <v>17</v>
      </c>
      <c r="E17" s="10">
        <v>7200</v>
      </c>
      <c r="F17" s="14">
        <v>4</v>
      </c>
      <c r="G17" s="10">
        <f>E17*F17</f>
        <v>28800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>
      <c r="A18" s="1"/>
      <c r="B18" s="15"/>
      <c r="C18" s="16"/>
      <c r="D18" s="9" t="s">
        <v>6</v>
      </c>
      <c r="E18" s="10">
        <v>47200</v>
      </c>
      <c r="F18" s="16"/>
      <c r="G18" s="9"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>
      <c r="A19" s="1"/>
      <c r="B19" s="17"/>
      <c r="C19" s="18"/>
      <c r="D19" s="18"/>
      <c r="E19" s="18"/>
      <c r="F19" s="18"/>
      <c r="G19" s="16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>
      <c r="A20" s="1"/>
      <c r="B20" s="7">
        <v>5</v>
      </c>
      <c r="C20" s="8" t="s">
        <v>18</v>
      </c>
      <c r="D20" s="9" t="s">
        <v>19</v>
      </c>
      <c r="E20" s="10">
        <v>40000</v>
      </c>
      <c r="F20" s="11">
        <v>4</v>
      </c>
      <c r="G20" s="10">
        <f>E20*F20</f>
        <v>160000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>
      <c r="A21" s="1"/>
      <c r="B21" s="12"/>
      <c r="C21" s="13"/>
      <c r="D21" s="9" t="s">
        <v>12</v>
      </c>
      <c r="E21" s="10">
        <f>E20*18/100</f>
        <v>7200</v>
      </c>
      <c r="F21" s="14">
        <v>4</v>
      </c>
      <c r="G21" s="10">
        <f>E21*F21</f>
        <v>28800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>
      <c r="A22" s="1"/>
      <c r="B22" s="15"/>
      <c r="C22" s="16"/>
      <c r="D22" s="9" t="s">
        <v>6</v>
      </c>
      <c r="E22" s="10">
        <f>sum(E20:E21)</f>
        <v>47200</v>
      </c>
      <c r="F22" s="16"/>
      <c r="G22" s="10">
        <f>sum(G20:G21)</f>
        <v>188800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>
      <c r="A23" s="1"/>
      <c r="B23" s="19" t="s">
        <v>20</v>
      </c>
      <c r="C23" s="18"/>
      <c r="D23" s="16"/>
      <c r="E23" s="20">
        <v>533300</v>
      </c>
      <c r="F23" s="21">
        <v>4</v>
      </c>
      <c r="G23" s="20">
        <f>sum(G6,G10,G14,G22)</f>
        <v>2133199.28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>
      <c r="A24" s="1"/>
      <c r="B24" s="22" t="s">
        <v>21</v>
      </c>
      <c r="C24" s="18"/>
      <c r="D24" s="16"/>
      <c r="E24" s="23">
        <v>451949</v>
      </c>
      <c r="F24" s="24">
        <v>4</v>
      </c>
      <c r="G24" s="23">
        <f>sum(G4,G8,G12,G20)</f>
        <v>1807796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>
      <c r="A25" s="1"/>
      <c r="B25" s="22" t="s">
        <v>22</v>
      </c>
      <c r="C25" s="18"/>
      <c r="D25" s="16"/>
      <c r="E25" s="23">
        <v>81351</v>
      </c>
      <c r="F25" s="24">
        <v>4</v>
      </c>
      <c r="G25" s="23">
        <f>SUM(G5,G9,G13,G21)</f>
        <v>325403.28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>
      <c r="A26" s="1"/>
      <c r="B26" s="25" t="s">
        <v>23</v>
      </c>
      <c r="D26" s="13"/>
      <c r="E26" s="26">
        <v>533300</v>
      </c>
      <c r="F26" s="27">
        <v>4</v>
      </c>
      <c r="G26" s="26">
        <f>E26*F26</f>
        <v>2133200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>
      <c r="A27" s="1"/>
      <c r="B27" s="28" t="s">
        <v>24</v>
      </c>
      <c r="C27" s="3"/>
      <c r="D27" s="4"/>
      <c r="E27" s="29">
        <f>E26*5/100</f>
        <v>26665</v>
      </c>
      <c r="F27" s="30">
        <v>4</v>
      </c>
      <c r="G27" s="29">
        <f>E27*F27</f>
        <v>106660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>
      <c r="A28" s="1"/>
      <c r="B28" s="28" t="s">
        <v>25</v>
      </c>
      <c r="C28" s="3"/>
      <c r="D28" s="4"/>
      <c r="E28" s="31">
        <f>E26+E27</f>
        <v>559965</v>
      </c>
      <c r="F28" s="30">
        <v>4</v>
      </c>
      <c r="G28" s="29">
        <f>E28*F28</f>
        <v>2239860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>
      <c r="A35" s="1"/>
      <c r="B35" s="2" t="s">
        <v>0</v>
      </c>
      <c r="C35" s="3"/>
      <c r="D35" s="3"/>
      <c r="E35" s="3"/>
      <c r="F35" s="3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>
      <c r="A36" s="1"/>
      <c r="B36" s="32" t="s">
        <v>1</v>
      </c>
      <c r="C36" s="33" t="s">
        <v>2</v>
      </c>
      <c r="D36" s="33" t="s">
        <v>3</v>
      </c>
      <c r="E36" s="33" t="s">
        <v>4</v>
      </c>
      <c r="F36" s="33" t="s">
        <v>5</v>
      </c>
      <c r="G36" s="33" t="s">
        <v>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>
      <c r="A37" s="1"/>
      <c r="B37" s="34">
        <v>1</v>
      </c>
      <c r="C37" s="34" t="s">
        <v>7</v>
      </c>
      <c r="D37" s="34" t="s">
        <v>8</v>
      </c>
      <c r="E37" s="35">
        <v>391700</v>
      </c>
      <c r="F37" s="36">
        <v>4</v>
      </c>
      <c r="G37" s="35">
        <f>E37*F37</f>
        <v>1566800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>
      <c r="A38" s="1"/>
      <c r="B38" s="37"/>
      <c r="C38" s="3"/>
      <c r="D38" s="3"/>
      <c r="E38" s="3"/>
      <c r="F38" s="3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>
      <c r="A39" s="1"/>
      <c r="B39" s="34">
        <v>2</v>
      </c>
      <c r="C39" s="34" t="s">
        <v>10</v>
      </c>
      <c r="D39" s="34" t="s">
        <v>11</v>
      </c>
      <c r="E39" s="35">
        <v>47200</v>
      </c>
      <c r="F39" s="36">
        <v>4</v>
      </c>
      <c r="G39" s="35">
        <f>E39*F39</f>
        <v>188800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>
      <c r="A40" s="1"/>
      <c r="B40" s="37"/>
      <c r="C40" s="3"/>
      <c r="D40" s="3"/>
      <c r="E40" s="3"/>
      <c r="F40" s="3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>
      <c r="A41" s="1"/>
      <c r="B41" s="34">
        <v>3</v>
      </c>
      <c r="C41" s="34" t="s">
        <v>13</v>
      </c>
      <c r="D41" s="34" t="s">
        <v>14</v>
      </c>
      <c r="E41" s="35">
        <v>47200</v>
      </c>
      <c r="F41" s="36">
        <v>4</v>
      </c>
      <c r="G41" s="35">
        <f>E41*F41</f>
        <v>188800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>
      <c r="A42" s="1"/>
      <c r="B42" s="37"/>
      <c r="C42" s="3"/>
      <c r="D42" s="3"/>
      <c r="E42" s="3"/>
      <c r="F42" s="3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>
      <c r="A43" s="1"/>
      <c r="B43" s="34">
        <v>4</v>
      </c>
      <c r="C43" s="34" t="s">
        <v>15</v>
      </c>
      <c r="D43" s="34" t="s">
        <v>16</v>
      </c>
      <c r="E43" s="35">
        <v>47200</v>
      </c>
      <c r="F43" s="36">
        <v>4</v>
      </c>
      <c r="G43" s="38"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>
      <c r="A44" s="1"/>
      <c r="B44" s="37"/>
      <c r="C44" s="3"/>
      <c r="D44" s="3"/>
      <c r="E44" s="3"/>
      <c r="F44" s="3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>
      <c r="A45" s="1"/>
      <c r="B45" s="34">
        <v>5</v>
      </c>
      <c r="C45" s="34" t="s">
        <v>18</v>
      </c>
      <c r="D45" s="34" t="s">
        <v>19</v>
      </c>
      <c r="E45" s="35">
        <v>47200</v>
      </c>
      <c r="F45" s="36">
        <v>4</v>
      </c>
      <c r="G45" s="35">
        <f>E45*F45</f>
        <v>188800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>
      <c r="A46" s="1"/>
      <c r="B46" s="39" t="s">
        <v>20</v>
      </c>
      <c r="C46" s="3"/>
      <c r="D46" s="4"/>
      <c r="E46" s="40">
        <f>sum(E37,E39,E41,E45)</f>
        <v>533300</v>
      </c>
      <c r="F46" s="41">
        <v>4</v>
      </c>
      <c r="G46" s="40">
        <f>sum(G37,G39,G41,G45)</f>
        <v>2133200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>
      <c r="A47" s="1"/>
      <c r="B47" s="42" t="s">
        <v>24</v>
      </c>
      <c r="C47" s="3"/>
      <c r="D47" s="4"/>
      <c r="E47" s="43">
        <f>E46*5/100</f>
        <v>26665</v>
      </c>
      <c r="F47" s="44">
        <v>4</v>
      </c>
      <c r="G47" s="43">
        <f>E47*F47</f>
        <v>106660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>
      <c r="A48" s="1"/>
      <c r="B48" s="45" t="s">
        <v>26</v>
      </c>
      <c r="C48" s="3"/>
      <c r="D48" s="4"/>
      <c r="E48" s="40">
        <f>sum(E46:E47)</f>
        <v>559965</v>
      </c>
      <c r="F48" s="41">
        <v>4</v>
      </c>
      <c r="G48" s="40">
        <f>E48*F48</f>
        <v>2239860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>
      <c r="A56" s="1"/>
      <c r="B56" s="1"/>
      <c r="C56" s="1"/>
      <c r="D56" s="1"/>
      <c r="E56" s="1"/>
      <c r="F56" s="1"/>
      <c r="G56" s="1"/>
      <c r="H56" s="1"/>
      <c r="I56" s="4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>
      <c r="A58" s="1"/>
      <c r="B58" s="1"/>
      <c r="C58" s="1"/>
      <c r="D58" s="1"/>
      <c r="E58" s="1"/>
      <c r="F58" s="1"/>
      <c r="G58" s="1"/>
      <c r="H58" s="1"/>
      <c r="I58" s="4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>
      <c r="A59" s="1"/>
      <c r="B59" s="1"/>
      <c r="C59" s="1"/>
      <c r="D59" s="1"/>
      <c r="E59" s="1"/>
      <c r="F59" s="1"/>
      <c r="G59" s="1"/>
      <c r="H59" s="1"/>
      <c r="I59" s="48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>
      <c r="A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>
      <c r="A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>
      <c r="A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>
      <c r="A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>
      <c r="A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>
      <c r="A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>
      <c r="A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>
      <c r="A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>
      <c r="A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>
      <c r="A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>
      <c r="A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>
      <c r="A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>
      <c r="A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>
      <c r="A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>
      <c r="A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>
      <c r="A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>
      <c r="A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>
      <c r="A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>
      <c r="A959" s="1"/>
      <c r="H959" s="1"/>
      <c r="I959" s="1"/>
      <c r="P959" s="1"/>
      <c r="Q959" s="1"/>
      <c r="R959" s="1"/>
      <c r="S959" s="1"/>
      <c r="T959" s="1"/>
      <c r="U959" s="1"/>
      <c r="V959" s="1"/>
      <c r="W959" s="1"/>
      <c r="X959" s="1"/>
    </row>
    <row r="960">
      <c r="A960" s="1"/>
      <c r="H960" s="1"/>
      <c r="I960" s="1"/>
      <c r="P960" s="1"/>
      <c r="Q960" s="1"/>
      <c r="R960" s="1"/>
      <c r="S960" s="1"/>
      <c r="T960" s="1"/>
      <c r="U960" s="1"/>
      <c r="V960" s="1"/>
      <c r="W960" s="1"/>
      <c r="X960" s="1"/>
    </row>
    <row r="961">
      <c r="A961" s="1"/>
      <c r="H961" s="1"/>
      <c r="I961" s="1"/>
      <c r="P961" s="1"/>
      <c r="Q961" s="1"/>
      <c r="R961" s="1"/>
      <c r="S961" s="1"/>
      <c r="T961" s="1"/>
      <c r="U961" s="1"/>
      <c r="V961" s="1"/>
      <c r="W961" s="1"/>
      <c r="X961" s="1"/>
    </row>
    <row r="962">
      <c r="A962" s="1"/>
      <c r="H962" s="1"/>
      <c r="I962" s="1"/>
      <c r="P962" s="1"/>
      <c r="Q962" s="1"/>
      <c r="R962" s="1"/>
      <c r="S962" s="1"/>
      <c r="T962" s="1"/>
      <c r="U962" s="1"/>
      <c r="V962" s="1"/>
      <c r="W962" s="1"/>
      <c r="X962" s="1"/>
    </row>
    <row r="963">
      <c r="A963" s="1"/>
      <c r="H963" s="1"/>
      <c r="I963" s="1"/>
      <c r="P963" s="1"/>
      <c r="Q963" s="1"/>
      <c r="R963" s="1"/>
      <c r="S963" s="1"/>
      <c r="T963" s="1"/>
      <c r="U963" s="1"/>
      <c r="V963" s="1"/>
      <c r="W963" s="1"/>
      <c r="X963" s="1"/>
    </row>
    <row r="964">
      <c r="A964" s="1"/>
      <c r="H964" s="1"/>
      <c r="I964" s="1"/>
      <c r="P964" s="1"/>
      <c r="Q964" s="1"/>
      <c r="R964" s="1"/>
      <c r="S964" s="1"/>
      <c r="T964" s="1"/>
      <c r="U964" s="1"/>
      <c r="V964" s="1"/>
      <c r="W964" s="1"/>
      <c r="X964" s="1"/>
    </row>
    <row r="965">
      <c r="A965" s="1"/>
      <c r="H965" s="1"/>
      <c r="I965" s="1"/>
      <c r="P965" s="1"/>
      <c r="Q965" s="1"/>
      <c r="R965" s="1"/>
      <c r="S965" s="1"/>
      <c r="T965" s="1"/>
      <c r="U965" s="1"/>
      <c r="V965" s="1"/>
      <c r="W965" s="1"/>
      <c r="X965" s="1"/>
    </row>
    <row r="966">
      <c r="A966" s="1"/>
      <c r="H966" s="1"/>
      <c r="I966" s="1"/>
      <c r="P966" s="1"/>
      <c r="Q966" s="1"/>
      <c r="R966" s="1"/>
      <c r="S966" s="1"/>
      <c r="T966" s="1"/>
      <c r="U966" s="1"/>
      <c r="V966" s="1"/>
      <c r="W966" s="1"/>
      <c r="X966" s="1"/>
    </row>
    <row r="967">
      <c r="A967" s="1"/>
      <c r="H967" s="1"/>
      <c r="I967" s="1"/>
      <c r="P967" s="1"/>
      <c r="Q967" s="1"/>
      <c r="R967" s="1"/>
      <c r="S967" s="1"/>
      <c r="T967" s="1"/>
      <c r="U967" s="1"/>
      <c r="V967" s="1"/>
      <c r="W967" s="1"/>
      <c r="X967" s="1"/>
    </row>
    <row r="968">
      <c r="A968" s="1"/>
      <c r="H968" s="1"/>
      <c r="I968" s="1"/>
      <c r="P968" s="1"/>
      <c r="Q968" s="1"/>
      <c r="R968" s="1"/>
      <c r="S968" s="1"/>
      <c r="T968" s="1"/>
      <c r="U968" s="1"/>
      <c r="V968" s="1"/>
      <c r="W968" s="1"/>
      <c r="X968" s="1"/>
    </row>
    <row r="969">
      <c r="A969" s="1"/>
      <c r="H969" s="1"/>
      <c r="I969" s="1"/>
      <c r="P969" s="1"/>
      <c r="Q969" s="1"/>
      <c r="R969" s="1"/>
      <c r="S969" s="1"/>
      <c r="T969" s="1"/>
      <c r="U969" s="1"/>
      <c r="V969" s="1"/>
      <c r="W969" s="1"/>
      <c r="X969" s="1"/>
    </row>
  </sheetData>
  <mergeCells count="34">
    <mergeCell ref="F13:F14"/>
    <mergeCell ref="C12:C14"/>
    <mergeCell ref="B35:G35"/>
    <mergeCell ref="F17:F18"/>
    <mergeCell ref="B20:B22"/>
    <mergeCell ref="B19:G19"/>
    <mergeCell ref="B15:G15"/>
    <mergeCell ref="B12:B14"/>
    <mergeCell ref="C20:C22"/>
    <mergeCell ref="F21:F22"/>
    <mergeCell ref="C16:C18"/>
    <mergeCell ref="B16:B18"/>
    <mergeCell ref="F5:F6"/>
    <mergeCell ref="B7:G7"/>
    <mergeCell ref="B4:B6"/>
    <mergeCell ref="B2:G2"/>
    <mergeCell ref="C4:C6"/>
    <mergeCell ref="B28:D28"/>
    <mergeCell ref="B27:D27"/>
    <mergeCell ref="B26:D26"/>
    <mergeCell ref="B25:D25"/>
    <mergeCell ref="B24:D24"/>
    <mergeCell ref="B23:D23"/>
    <mergeCell ref="F9:F10"/>
    <mergeCell ref="B11:G11"/>
    <mergeCell ref="C8:C10"/>
    <mergeCell ref="B8:B10"/>
    <mergeCell ref="B48:D48"/>
    <mergeCell ref="B47:D47"/>
    <mergeCell ref="B46:D46"/>
    <mergeCell ref="B44:G44"/>
    <mergeCell ref="B38:G38"/>
    <mergeCell ref="B42:G42"/>
    <mergeCell ref="B40:G40"/>
  </mergeCells>
  <hyperlinks>
    <hyperlink ref="B3" r:id="rId1"/>
    <hyperlink ref="B36" r:id="rId2"/>
  </hyperlinks>
  <drawing r:id="rId3"/>
</worksheet>
</file>